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565" yWindow="4665" windowWidth="16215" windowHeight="6570" tabRatio="817"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 (i)" sheetId="35" r:id="rId9"/>
    <sheet name="Workings 1 (i)" sheetId="36" r:id="rId10"/>
    <sheet name="Option 2" sheetId="33" r:id="rId11"/>
    <sheet name="Workings 2" sheetId="34" r:id="rId12"/>
    <sheet name="Option 2 (i)" sheetId="37" r:id="rId13"/>
    <sheet name="Workings 2(i)" sheetId="38" r:id="rId14"/>
  </sheets>
  <calcPr calcId="145621"/>
</workbook>
</file>

<file path=xl/calcChain.xml><?xml version="1.0" encoding="utf-8"?>
<calcChain xmlns="http://schemas.openxmlformats.org/spreadsheetml/2006/main">
  <c r="C30" i="29" l="1"/>
  <c r="C32" i="29"/>
  <c r="G20" i="37"/>
  <c r="G25" i="37" s="1"/>
  <c r="H20" i="37"/>
  <c r="H25" i="37" s="1"/>
  <c r="I20" i="37"/>
  <c r="I25" i="37" s="1"/>
  <c r="J20" i="37"/>
  <c r="J25" i="37" s="1"/>
  <c r="K20" i="37"/>
  <c r="K25" i="37" s="1"/>
  <c r="L20" i="37"/>
  <c r="L25" i="37" s="1"/>
  <c r="M20" i="37"/>
  <c r="N20" i="37"/>
  <c r="N25" i="37" s="1"/>
  <c r="O20" i="37"/>
  <c r="P20" i="37"/>
  <c r="Q20" i="37"/>
  <c r="Q25" i="37" s="1"/>
  <c r="R20" i="37"/>
  <c r="S20" i="37"/>
  <c r="T20" i="37"/>
  <c r="U20" i="37"/>
  <c r="U25" i="37" s="1"/>
  <c r="V20" i="37"/>
  <c r="V25" i="37" s="1"/>
  <c r="W20" i="37"/>
  <c r="X20" i="37"/>
  <c r="Y20" i="37"/>
  <c r="Z20" i="37"/>
  <c r="Z25" i="37" s="1"/>
  <c r="AA20" i="37"/>
  <c r="AB20" i="37"/>
  <c r="AC20" i="37"/>
  <c r="AC25" i="37" s="1"/>
  <c r="AD20" i="37"/>
  <c r="AE20" i="37"/>
  <c r="AF20" i="37"/>
  <c r="AG20" i="37"/>
  <c r="AH20" i="37"/>
  <c r="AH25" i="37" s="1"/>
  <c r="AI20" i="37"/>
  <c r="AJ20" i="37"/>
  <c r="AK20" i="37"/>
  <c r="AL20" i="37"/>
  <c r="AL25" i="37" s="1"/>
  <c r="AM20" i="37"/>
  <c r="AN20" i="37"/>
  <c r="AO20" i="37"/>
  <c r="AO25" i="37" s="1"/>
  <c r="AP20" i="37"/>
  <c r="AP25" i="37" s="1"/>
  <c r="AQ20" i="37"/>
  <c r="AR20" i="37"/>
  <c r="AS20" i="37"/>
  <c r="AT20" i="37"/>
  <c r="AT25" i="37" s="1"/>
  <c r="AU20" i="37"/>
  <c r="AV20" i="37"/>
  <c r="AW20" i="37"/>
  <c r="AW25" i="37" s="1"/>
  <c r="F20" i="37"/>
  <c r="F19" i="37"/>
  <c r="E19" i="37"/>
  <c r="E25" i="37" s="1"/>
  <c r="BD87" i="37"/>
  <c r="BC87" i="37"/>
  <c r="BB87" i="37"/>
  <c r="BA87" i="37"/>
  <c r="BA66" i="37" s="1"/>
  <c r="BA76" i="37" s="1"/>
  <c r="AZ87" i="37"/>
  <c r="AY87" i="37"/>
  <c r="AX87" i="37"/>
  <c r="AW87" i="37"/>
  <c r="AW66" i="37" s="1"/>
  <c r="AV87" i="37"/>
  <c r="AU87" i="37"/>
  <c r="AT87" i="37"/>
  <c r="AS87" i="37"/>
  <c r="AS66" i="37" s="1"/>
  <c r="AR87" i="37"/>
  <c r="AQ87" i="37"/>
  <c r="AP87" i="37"/>
  <c r="AO87" i="37"/>
  <c r="AO66" i="37" s="1"/>
  <c r="AN87" i="37"/>
  <c r="AM87" i="37"/>
  <c r="AL87" i="37"/>
  <c r="AK87" i="37"/>
  <c r="AK66" i="37" s="1"/>
  <c r="AJ87" i="37"/>
  <c r="AI87" i="37"/>
  <c r="AH87" i="37"/>
  <c r="AG87" i="37"/>
  <c r="AG66" i="37" s="1"/>
  <c r="AF87" i="37"/>
  <c r="AE87" i="37"/>
  <c r="AD87" i="37"/>
  <c r="AC87" i="37"/>
  <c r="AC66" i="37" s="1"/>
  <c r="AB87" i="37"/>
  <c r="AA87" i="37"/>
  <c r="Z87" i="37"/>
  <c r="Y87" i="37"/>
  <c r="Y66" i="37" s="1"/>
  <c r="X87" i="37"/>
  <c r="W87" i="37"/>
  <c r="V87" i="37"/>
  <c r="U87" i="37"/>
  <c r="U66" i="37" s="1"/>
  <c r="T87" i="37"/>
  <c r="S87" i="37"/>
  <c r="R87" i="37"/>
  <c r="Q87" i="37"/>
  <c r="Q66" i="37" s="1"/>
  <c r="P87" i="37"/>
  <c r="O87" i="37"/>
  <c r="N87" i="37"/>
  <c r="M87" i="37"/>
  <c r="M66" i="37" s="1"/>
  <c r="L87" i="37"/>
  <c r="K87" i="37"/>
  <c r="J87" i="37"/>
  <c r="I87" i="37"/>
  <c r="I66" i="37" s="1"/>
  <c r="H87" i="37"/>
  <c r="G87" i="37"/>
  <c r="F87" i="37"/>
  <c r="E87" i="37"/>
  <c r="E66" i="37" s="1"/>
  <c r="BD79" i="37"/>
  <c r="BC79" i="37"/>
  <c r="BB79" i="37"/>
  <c r="BA79" i="37"/>
  <c r="AZ79" i="37"/>
  <c r="AY79" i="37"/>
  <c r="AX79" i="37"/>
  <c r="AW79" i="37"/>
  <c r="AV79" i="37"/>
  <c r="AU79" i="37"/>
  <c r="AT79" i="37"/>
  <c r="AS79" i="37"/>
  <c r="AR79" i="37"/>
  <c r="AQ79" i="37"/>
  <c r="AP79" i="37"/>
  <c r="AO79" i="37"/>
  <c r="AN79" i="37"/>
  <c r="AM79" i="37"/>
  <c r="AL79" i="37"/>
  <c r="AK79" i="37"/>
  <c r="AJ79" i="37"/>
  <c r="AI79" i="37"/>
  <c r="AH79" i="37"/>
  <c r="AG79" i="37"/>
  <c r="AF79" i="37"/>
  <c r="AE79" i="37"/>
  <c r="AD79" i="37"/>
  <c r="AC79" i="37"/>
  <c r="AB79" i="37"/>
  <c r="AA79" i="37"/>
  <c r="Z79" i="37"/>
  <c r="Y79" i="37"/>
  <c r="X79" i="37"/>
  <c r="W79" i="37"/>
  <c r="V79" i="37"/>
  <c r="U79" i="37"/>
  <c r="T79" i="37"/>
  <c r="S79" i="37"/>
  <c r="R79" i="37"/>
  <c r="Q79" i="37"/>
  <c r="P79" i="37"/>
  <c r="O79" i="37"/>
  <c r="N79" i="37"/>
  <c r="M79" i="37"/>
  <c r="L79" i="37"/>
  <c r="K79" i="37"/>
  <c r="J79" i="37"/>
  <c r="I79" i="37"/>
  <c r="H79" i="37"/>
  <c r="G79" i="37"/>
  <c r="F79" i="37"/>
  <c r="E79" i="37"/>
  <c r="BD78" i="37"/>
  <c r="BC78" i="37"/>
  <c r="BB78" i="37"/>
  <c r="BA78" i="37"/>
  <c r="AZ78" i="37"/>
  <c r="AY78" i="37"/>
  <c r="AX78" i="37"/>
  <c r="AW78" i="37"/>
  <c r="AV78" i="37"/>
  <c r="AU78" i="37"/>
  <c r="AT78" i="37"/>
  <c r="AS78" i="37"/>
  <c r="AR78" i="37"/>
  <c r="AQ78" i="37"/>
  <c r="AP78" i="37"/>
  <c r="AO78" i="37"/>
  <c r="AN78" i="37"/>
  <c r="AM78" i="37"/>
  <c r="AL78" i="37"/>
  <c r="AK78" i="37"/>
  <c r="AJ78" i="37"/>
  <c r="AI78" i="37"/>
  <c r="AH78" i="37"/>
  <c r="AG78" i="37"/>
  <c r="AF78" i="37"/>
  <c r="AE78" i="37"/>
  <c r="AD78" i="37"/>
  <c r="AC78" i="37"/>
  <c r="AB78" i="37"/>
  <c r="AA78" i="37"/>
  <c r="Z78" i="37"/>
  <c r="Y78" i="37"/>
  <c r="X78" i="37"/>
  <c r="W78" i="37"/>
  <c r="V78" i="37"/>
  <c r="U78" i="37"/>
  <c r="T78" i="37"/>
  <c r="S78" i="37"/>
  <c r="R78" i="37"/>
  <c r="Q78" i="37"/>
  <c r="P78" i="37"/>
  <c r="O78" i="37"/>
  <c r="N78" i="37"/>
  <c r="M78" i="37"/>
  <c r="L78" i="37"/>
  <c r="K78" i="37"/>
  <c r="J78" i="37"/>
  <c r="I78" i="37"/>
  <c r="H78" i="37"/>
  <c r="G78" i="37"/>
  <c r="F78" i="37"/>
  <c r="E78" i="37"/>
  <c r="AX76" i="37"/>
  <c r="AH76" i="37"/>
  <c r="U76" i="37"/>
  <c r="R76" i="37"/>
  <c r="BD72" i="37"/>
  <c r="BC72" i="37"/>
  <c r="BB72" i="37"/>
  <c r="BA72" i="37"/>
  <c r="AZ72" i="37"/>
  <c r="AY72" i="37"/>
  <c r="AX72" i="37"/>
  <c r="AW72" i="37"/>
  <c r="AV72" i="37"/>
  <c r="AU72" i="37"/>
  <c r="AT72" i="37"/>
  <c r="AS72" i="37"/>
  <c r="AR72" i="37"/>
  <c r="AQ72" i="37"/>
  <c r="AP72" i="37"/>
  <c r="AO72" i="37"/>
  <c r="AN72" i="37"/>
  <c r="AM72" i="37"/>
  <c r="AL72" i="37"/>
  <c r="AK72" i="37"/>
  <c r="AJ72" i="37"/>
  <c r="AI72" i="37"/>
  <c r="AH72" i="37"/>
  <c r="AG72" i="37"/>
  <c r="AF72" i="37"/>
  <c r="AE72" i="37"/>
  <c r="AD72" i="37"/>
  <c r="AC72" i="37"/>
  <c r="AB72" i="37"/>
  <c r="AA72" i="37"/>
  <c r="Z72" i="37"/>
  <c r="Y72" i="37"/>
  <c r="X72" i="37"/>
  <c r="W72" i="37"/>
  <c r="V72" i="37"/>
  <c r="U72" i="37"/>
  <c r="T72" i="37"/>
  <c r="S72" i="37"/>
  <c r="R72" i="37"/>
  <c r="Q72" i="37"/>
  <c r="P72" i="37"/>
  <c r="O72" i="37"/>
  <c r="N72" i="37"/>
  <c r="M72" i="37"/>
  <c r="L72" i="37"/>
  <c r="K72" i="37"/>
  <c r="J72" i="37"/>
  <c r="I72" i="37"/>
  <c r="H72" i="37"/>
  <c r="G72" i="37"/>
  <c r="F72" i="37"/>
  <c r="E72" i="37"/>
  <c r="BD71" i="37"/>
  <c r="BC71" i="37"/>
  <c r="BB71" i="37"/>
  <c r="BA71" i="37"/>
  <c r="AZ71" i="37"/>
  <c r="AY71" i="37"/>
  <c r="AX71" i="37"/>
  <c r="AW71" i="37"/>
  <c r="AV71" i="37"/>
  <c r="AU71" i="37"/>
  <c r="AT71" i="37"/>
  <c r="AS71" i="37"/>
  <c r="AR71" i="37"/>
  <c r="AQ71" i="37"/>
  <c r="AP71" i="37"/>
  <c r="AO71" i="37"/>
  <c r="AN71" i="37"/>
  <c r="AM71" i="37"/>
  <c r="AL71" i="37"/>
  <c r="AK71" i="37"/>
  <c r="AJ71" i="37"/>
  <c r="AI71" i="37"/>
  <c r="AH71" i="37"/>
  <c r="AG71" i="37"/>
  <c r="AF71" i="37"/>
  <c r="AE71" i="37"/>
  <c r="AD71" i="37"/>
  <c r="AC71" i="37"/>
  <c r="AB71" i="37"/>
  <c r="AA71" i="37"/>
  <c r="Z71" i="37"/>
  <c r="Y71" i="37"/>
  <c r="X71" i="37"/>
  <c r="W71" i="37"/>
  <c r="V71" i="37"/>
  <c r="U71" i="37"/>
  <c r="T71" i="37"/>
  <c r="S71" i="37"/>
  <c r="R71" i="37"/>
  <c r="Q71" i="37"/>
  <c r="P71" i="37"/>
  <c r="O71" i="37"/>
  <c r="N71" i="37"/>
  <c r="M71" i="37"/>
  <c r="L71" i="37"/>
  <c r="K71" i="37"/>
  <c r="J71" i="37"/>
  <c r="I71" i="37"/>
  <c r="H71" i="37"/>
  <c r="G71" i="37"/>
  <c r="F71" i="37"/>
  <c r="E71" i="37"/>
  <c r="BD70" i="37"/>
  <c r="BC70" i="37"/>
  <c r="BB70" i="37"/>
  <c r="BA70" i="37"/>
  <c r="AZ70" i="37"/>
  <c r="AY70" i="37"/>
  <c r="AX70" i="37"/>
  <c r="AW70" i="37"/>
  <c r="AV70" i="37"/>
  <c r="AU70" i="37"/>
  <c r="AT70" i="37"/>
  <c r="AS70" i="37"/>
  <c r="AR70" i="37"/>
  <c r="AQ70" i="37"/>
  <c r="AP70" i="37"/>
  <c r="AO70" i="37"/>
  <c r="AN70" i="37"/>
  <c r="AM70" i="37"/>
  <c r="AL70" i="37"/>
  <c r="AK70" i="37"/>
  <c r="AJ70" i="37"/>
  <c r="AI70" i="37"/>
  <c r="AH70" i="37"/>
  <c r="AG70" i="37"/>
  <c r="AF70" i="37"/>
  <c r="AE70" i="37"/>
  <c r="AD70" i="37"/>
  <c r="AC70" i="37"/>
  <c r="AB70" i="37"/>
  <c r="AA70" i="37"/>
  <c r="Z70" i="37"/>
  <c r="Y70" i="37"/>
  <c r="X70" i="37"/>
  <c r="W70" i="37"/>
  <c r="V70" i="37"/>
  <c r="U70" i="37"/>
  <c r="T70" i="37"/>
  <c r="S70" i="37"/>
  <c r="R70" i="37"/>
  <c r="Q70" i="37"/>
  <c r="P70" i="37"/>
  <c r="O70" i="37"/>
  <c r="N70" i="37"/>
  <c r="M70" i="37"/>
  <c r="L70" i="37"/>
  <c r="K70" i="37"/>
  <c r="J70" i="37"/>
  <c r="I70" i="37"/>
  <c r="H70" i="37"/>
  <c r="G70" i="37"/>
  <c r="F70" i="37"/>
  <c r="E70" i="37"/>
  <c r="BD69" i="37"/>
  <c r="BC69" i="37"/>
  <c r="BB69" i="37"/>
  <c r="BA69" i="37"/>
  <c r="AZ69" i="37"/>
  <c r="AY69" i="37"/>
  <c r="AX69" i="37"/>
  <c r="AW69" i="37"/>
  <c r="AV69" i="37"/>
  <c r="AU69" i="37"/>
  <c r="AT69" i="37"/>
  <c r="AS69" i="37"/>
  <c r="AR69" i="37"/>
  <c r="AQ69" i="37"/>
  <c r="AP69" i="37"/>
  <c r="AO69" i="37"/>
  <c r="AN69" i="37"/>
  <c r="AM69" i="37"/>
  <c r="AL69" i="37"/>
  <c r="AK69" i="37"/>
  <c r="AJ69" i="37"/>
  <c r="AI69" i="37"/>
  <c r="AH69" i="37"/>
  <c r="AG69" i="37"/>
  <c r="AF69" i="37"/>
  <c r="AE69" i="37"/>
  <c r="AD69" i="37"/>
  <c r="AC69" i="37"/>
  <c r="AB69" i="37"/>
  <c r="AA69" i="37"/>
  <c r="Z69" i="37"/>
  <c r="Y69" i="37"/>
  <c r="X69" i="37"/>
  <c r="W69" i="37"/>
  <c r="V69" i="37"/>
  <c r="U69" i="37"/>
  <c r="T69" i="37"/>
  <c r="S69" i="37"/>
  <c r="R69" i="37"/>
  <c r="Q69" i="37"/>
  <c r="P69" i="37"/>
  <c r="O69" i="37"/>
  <c r="N69" i="37"/>
  <c r="M69" i="37"/>
  <c r="L69" i="37"/>
  <c r="K69" i="37"/>
  <c r="J69" i="37"/>
  <c r="I69" i="37"/>
  <c r="H69" i="37"/>
  <c r="G69" i="37"/>
  <c r="F69" i="37"/>
  <c r="E69" i="37"/>
  <c r="BD68" i="37"/>
  <c r="BC68" i="37"/>
  <c r="BB68" i="37"/>
  <c r="BA68" i="37"/>
  <c r="AZ68" i="37"/>
  <c r="AY68" i="37"/>
  <c r="AX68" i="37"/>
  <c r="AW68" i="37"/>
  <c r="AV68" i="37"/>
  <c r="AU68" i="37"/>
  <c r="AT68" i="37"/>
  <c r="AS68" i="37"/>
  <c r="AR68" i="37"/>
  <c r="AQ68" i="37"/>
  <c r="AP68" i="37"/>
  <c r="AO68" i="37"/>
  <c r="AN68" i="37"/>
  <c r="AM68" i="37"/>
  <c r="AL68" i="37"/>
  <c r="AK68" i="37"/>
  <c r="AJ68" i="37"/>
  <c r="AI68" i="37"/>
  <c r="AH68" i="37"/>
  <c r="AG68" i="37"/>
  <c r="AF68" i="37"/>
  <c r="AE68" i="37"/>
  <c r="AD68" i="37"/>
  <c r="AC68" i="37"/>
  <c r="AB68" i="37"/>
  <c r="AA68" i="37"/>
  <c r="Z68" i="37"/>
  <c r="Y68" i="37"/>
  <c r="X68" i="37"/>
  <c r="W68" i="37"/>
  <c r="V68" i="37"/>
  <c r="U68" i="37"/>
  <c r="T68" i="37"/>
  <c r="S68" i="37"/>
  <c r="R68" i="37"/>
  <c r="Q68" i="37"/>
  <c r="P68" i="37"/>
  <c r="O68" i="37"/>
  <c r="N68" i="37"/>
  <c r="M68" i="37"/>
  <c r="L68" i="37"/>
  <c r="K68" i="37"/>
  <c r="J68" i="37"/>
  <c r="I68" i="37"/>
  <c r="H68" i="37"/>
  <c r="G68" i="37"/>
  <c r="F68" i="37"/>
  <c r="E68" i="37"/>
  <c r="BD67" i="37"/>
  <c r="BC67" i="37"/>
  <c r="BB67" i="37"/>
  <c r="BA67" i="37"/>
  <c r="AZ67" i="37"/>
  <c r="AY67" i="37"/>
  <c r="AX67" i="37"/>
  <c r="AW67" i="37"/>
  <c r="AV67" i="37"/>
  <c r="AU67" i="37"/>
  <c r="AT67" i="37"/>
  <c r="AS67" i="37"/>
  <c r="AR67" i="37"/>
  <c r="AQ67" i="37"/>
  <c r="AP67" i="37"/>
  <c r="AO67" i="37"/>
  <c r="AN67" i="37"/>
  <c r="AM67" i="37"/>
  <c r="AL67" i="37"/>
  <c r="AK67" i="37"/>
  <c r="AJ67" i="37"/>
  <c r="AI67" i="37"/>
  <c r="AH67" i="37"/>
  <c r="AG67" i="37"/>
  <c r="AF67" i="37"/>
  <c r="AE67" i="37"/>
  <c r="AD67" i="37"/>
  <c r="AC67" i="37"/>
  <c r="AB67" i="37"/>
  <c r="AA67" i="37"/>
  <c r="Z67" i="37"/>
  <c r="Y67" i="37"/>
  <c r="X67" i="37"/>
  <c r="W67" i="37"/>
  <c r="V67" i="37"/>
  <c r="U67" i="37"/>
  <c r="T67" i="37"/>
  <c r="S67" i="37"/>
  <c r="R67" i="37"/>
  <c r="Q67" i="37"/>
  <c r="P67" i="37"/>
  <c r="O67" i="37"/>
  <c r="N67" i="37"/>
  <c r="M67" i="37"/>
  <c r="L67" i="37"/>
  <c r="K67" i="37"/>
  <c r="J67" i="37"/>
  <c r="I67" i="37"/>
  <c r="H67" i="37"/>
  <c r="G67" i="37"/>
  <c r="F67" i="37"/>
  <c r="E67" i="37"/>
  <c r="BD66" i="37"/>
  <c r="BC66" i="37"/>
  <c r="BB66" i="37"/>
  <c r="AZ66" i="37"/>
  <c r="AY66" i="37"/>
  <c r="AX66" i="37"/>
  <c r="AV66" i="37"/>
  <c r="AU66" i="37"/>
  <c r="AT66" i="37"/>
  <c r="AR66" i="37"/>
  <c r="AQ66" i="37"/>
  <c r="AP66" i="37"/>
  <c r="AN66" i="37"/>
  <c r="AM66" i="37"/>
  <c r="AL66" i="37"/>
  <c r="AJ66" i="37"/>
  <c r="AI66" i="37"/>
  <c r="AH66" i="37"/>
  <c r="AF66" i="37"/>
  <c r="AE66" i="37"/>
  <c r="AD66" i="37"/>
  <c r="AB66" i="37"/>
  <c r="AA66" i="37"/>
  <c r="Z66" i="37"/>
  <c r="X66" i="37"/>
  <c r="W66" i="37"/>
  <c r="V66" i="37"/>
  <c r="T66" i="37"/>
  <c r="S66" i="37"/>
  <c r="R66" i="37"/>
  <c r="P66" i="37"/>
  <c r="O66" i="37"/>
  <c r="N66" i="37"/>
  <c r="L66" i="37"/>
  <c r="K66" i="37"/>
  <c r="J66" i="37"/>
  <c r="H66" i="37"/>
  <c r="G66" i="37"/>
  <c r="F66" i="37"/>
  <c r="BD65" i="37"/>
  <c r="BD76" i="37" s="1"/>
  <c r="BC65" i="37"/>
  <c r="BC76" i="37" s="1"/>
  <c r="BB65" i="37"/>
  <c r="BB76" i="37" s="1"/>
  <c r="BA65" i="37"/>
  <c r="AZ65" i="37"/>
  <c r="AZ76" i="37" s="1"/>
  <c r="AY65" i="37"/>
  <c r="AY76" i="37" s="1"/>
  <c r="AX65" i="37"/>
  <c r="AW65" i="37"/>
  <c r="AV65" i="37"/>
  <c r="AV76" i="37" s="1"/>
  <c r="AU65" i="37"/>
  <c r="AU76" i="37" s="1"/>
  <c r="AT65" i="37"/>
  <c r="AT76" i="37" s="1"/>
  <c r="AS65" i="37"/>
  <c r="AR65" i="37"/>
  <c r="AR76" i="37" s="1"/>
  <c r="AQ65" i="37"/>
  <c r="AQ76" i="37" s="1"/>
  <c r="AP65" i="37"/>
  <c r="AP76" i="37" s="1"/>
  <c r="AO65" i="37"/>
  <c r="AN65" i="37"/>
  <c r="AN76" i="37" s="1"/>
  <c r="AM65" i="37"/>
  <c r="AM76" i="37" s="1"/>
  <c r="AL65" i="37"/>
  <c r="AL76" i="37" s="1"/>
  <c r="AK65" i="37"/>
  <c r="AK76" i="37" s="1"/>
  <c r="AJ65" i="37"/>
  <c r="AJ76" i="37" s="1"/>
  <c r="AI65" i="37"/>
  <c r="AI76" i="37" s="1"/>
  <c r="AH65" i="37"/>
  <c r="AG65" i="37"/>
  <c r="AF65" i="37"/>
  <c r="AF76" i="37" s="1"/>
  <c r="AE65" i="37"/>
  <c r="AE76" i="37" s="1"/>
  <c r="AD65" i="37"/>
  <c r="AD76" i="37" s="1"/>
  <c r="AC65" i="37"/>
  <c r="AB65" i="37"/>
  <c r="AB76" i="37" s="1"/>
  <c r="AA65" i="37"/>
  <c r="AA76" i="37" s="1"/>
  <c r="Z65" i="37"/>
  <c r="Z76" i="37" s="1"/>
  <c r="Y65" i="37"/>
  <c r="X65" i="37"/>
  <c r="X76" i="37" s="1"/>
  <c r="W65" i="37"/>
  <c r="W76" i="37" s="1"/>
  <c r="V65" i="37"/>
  <c r="V76" i="37" s="1"/>
  <c r="U65" i="37"/>
  <c r="T65" i="37"/>
  <c r="T76" i="37" s="1"/>
  <c r="S65" i="37"/>
  <c r="S76" i="37" s="1"/>
  <c r="R65" i="37"/>
  <c r="Q65" i="37"/>
  <c r="P65" i="37"/>
  <c r="P76" i="37" s="1"/>
  <c r="O65" i="37"/>
  <c r="O76" i="37" s="1"/>
  <c r="N65" i="37"/>
  <c r="N76" i="37" s="1"/>
  <c r="M65" i="37"/>
  <c r="L65" i="37"/>
  <c r="L76" i="37" s="1"/>
  <c r="K65" i="37"/>
  <c r="K76" i="37" s="1"/>
  <c r="J65" i="37"/>
  <c r="J76" i="37" s="1"/>
  <c r="I65" i="37"/>
  <c r="H65" i="37"/>
  <c r="H76" i="37" s="1"/>
  <c r="G65" i="37"/>
  <c r="G76" i="37" s="1"/>
  <c r="F65" i="37"/>
  <c r="F76" i="37" s="1"/>
  <c r="E65" i="37"/>
  <c r="E76" i="37" s="1"/>
  <c r="E60" i="37"/>
  <c r="BD26" i="37"/>
  <c r="BC26" i="37"/>
  <c r="AU26" i="37"/>
  <c r="AU28" i="37" s="1"/>
  <c r="O26" i="37"/>
  <c r="O28" i="37" s="1"/>
  <c r="BD25" i="37"/>
  <c r="BC25" i="37"/>
  <c r="BB25" i="37"/>
  <c r="BB26" i="37" s="1"/>
  <c r="BA25" i="37"/>
  <c r="BA26" i="37" s="1"/>
  <c r="AZ25" i="37"/>
  <c r="AZ26" i="37" s="1"/>
  <c r="AY25" i="37"/>
  <c r="AY26" i="37" s="1"/>
  <c r="AX25" i="37"/>
  <c r="AX26" i="37" s="1"/>
  <c r="AV25" i="37"/>
  <c r="AV26" i="37" s="1"/>
  <c r="AU25" i="37"/>
  <c r="AQ25" i="37"/>
  <c r="AN25" i="37"/>
  <c r="AN26" i="37" s="1"/>
  <c r="AM25" i="37"/>
  <c r="AM26" i="37" s="1"/>
  <c r="AI25" i="37"/>
  <c r="AF25" i="37"/>
  <c r="AF26" i="37" s="1"/>
  <c r="AE25" i="37"/>
  <c r="AE26" i="37" s="1"/>
  <c r="AE28" i="37" s="1"/>
  <c r="AA25" i="37"/>
  <c r="X25" i="37"/>
  <c r="X26" i="37" s="1"/>
  <c r="W25" i="37"/>
  <c r="W26" i="37" s="1"/>
  <c r="S25" i="37"/>
  <c r="P25" i="37"/>
  <c r="P26" i="37" s="1"/>
  <c r="O25" i="37"/>
  <c r="AS25" i="37"/>
  <c r="AR25" i="37"/>
  <c r="AR26" i="37" s="1"/>
  <c r="AK25" i="37"/>
  <c r="AJ25" i="37"/>
  <c r="AJ26" i="37" s="1"/>
  <c r="AG25" i="37"/>
  <c r="AD25" i="37"/>
  <c r="AB25" i="37"/>
  <c r="AB26" i="37" s="1"/>
  <c r="Y25" i="37"/>
  <c r="T25" i="37"/>
  <c r="T26" i="37" s="1"/>
  <c r="R25" i="37"/>
  <c r="M25" i="37"/>
  <c r="AW18" i="37"/>
  <c r="AV18" i="37"/>
  <c r="AU18" i="37"/>
  <c r="AT18" i="37"/>
  <c r="AS18" i="37"/>
  <c r="AS26" i="37" s="1"/>
  <c r="AR18" i="37"/>
  <c r="AQ18" i="37"/>
  <c r="AQ26" i="37" s="1"/>
  <c r="AP18" i="37"/>
  <c r="AO18" i="37"/>
  <c r="AN18" i="37"/>
  <c r="AM18" i="37"/>
  <c r="AL18" i="37"/>
  <c r="AK18" i="37"/>
  <c r="AJ18" i="37"/>
  <c r="AI18" i="37"/>
  <c r="AI26" i="37" s="1"/>
  <c r="AH18" i="37"/>
  <c r="AG18" i="37"/>
  <c r="AG26" i="37" s="1"/>
  <c r="AF18" i="37"/>
  <c r="AE18" i="37"/>
  <c r="AD18" i="37"/>
  <c r="AC18" i="37"/>
  <c r="AB18" i="37"/>
  <c r="AA18" i="37"/>
  <c r="Z18" i="37"/>
  <c r="Y18" i="37"/>
  <c r="X18" i="37"/>
  <c r="W18" i="37"/>
  <c r="V18" i="37"/>
  <c r="U18" i="37"/>
  <c r="T18" i="37"/>
  <c r="S18" i="37"/>
  <c r="R18" i="37"/>
  <c r="Q18" i="37"/>
  <c r="P18" i="37"/>
  <c r="O18" i="37"/>
  <c r="N18" i="37"/>
  <c r="M18" i="37"/>
  <c r="M26" i="37" s="1"/>
  <c r="L18" i="37"/>
  <c r="K18" i="37"/>
  <c r="J18" i="37"/>
  <c r="I18" i="37"/>
  <c r="H18" i="37"/>
  <c r="G18" i="37"/>
  <c r="F18" i="37"/>
  <c r="E18" i="37"/>
  <c r="G20" i="35"/>
  <c r="G25" i="35" s="1"/>
  <c r="H20" i="35"/>
  <c r="I20" i="35"/>
  <c r="I25" i="35" s="1"/>
  <c r="J20" i="35"/>
  <c r="J25" i="35" s="1"/>
  <c r="K20" i="35"/>
  <c r="L20" i="35"/>
  <c r="L25" i="35" s="1"/>
  <c r="M20" i="35"/>
  <c r="M25" i="35" s="1"/>
  <c r="N20" i="35"/>
  <c r="N25" i="35" s="1"/>
  <c r="N26" i="35" s="1"/>
  <c r="O20" i="35"/>
  <c r="P20" i="35"/>
  <c r="Q20" i="35"/>
  <c r="R20" i="35"/>
  <c r="S20" i="35"/>
  <c r="T20" i="35"/>
  <c r="U20" i="35"/>
  <c r="V20" i="35"/>
  <c r="V25" i="35" s="1"/>
  <c r="V26" i="35" s="1"/>
  <c r="V28" i="35" s="1"/>
  <c r="W20" i="35"/>
  <c r="X20" i="35"/>
  <c r="Y20" i="35"/>
  <c r="Y25" i="35" s="1"/>
  <c r="Z20" i="35"/>
  <c r="Z25" i="35" s="1"/>
  <c r="Z26" i="35" s="1"/>
  <c r="Z28" i="35" s="1"/>
  <c r="AA20" i="35"/>
  <c r="AB20" i="35"/>
  <c r="AC20" i="35"/>
  <c r="AC25" i="35" s="1"/>
  <c r="AD20" i="35"/>
  <c r="AD25" i="35" s="1"/>
  <c r="AD26" i="35" s="1"/>
  <c r="AE20" i="35"/>
  <c r="AF20" i="35"/>
  <c r="AG20" i="35"/>
  <c r="AH20" i="35"/>
  <c r="AI20" i="35"/>
  <c r="AJ20" i="35"/>
  <c r="AK20" i="35"/>
  <c r="AL20" i="35"/>
  <c r="AL25" i="35" s="1"/>
  <c r="AL26" i="35" s="1"/>
  <c r="AM20" i="35"/>
  <c r="AN20" i="35"/>
  <c r="AO20" i="35"/>
  <c r="AO25" i="35" s="1"/>
  <c r="AP20" i="35"/>
  <c r="AP25" i="35" s="1"/>
  <c r="AP26" i="35" s="1"/>
  <c r="AQ20" i="35"/>
  <c r="AR20" i="35"/>
  <c r="AS20" i="35"/>
  <c r="AS25" i="35" s="1"/>
  <c r="AT20" i="35"/>
  <c r="AT25" i="35" s="1"/>
  <c r="AT26" i="35" s="1"/>
  <c r="AU20" i="35"/>
  <c r="AV20" i="35"/>
  <c r="AW20" i="35"/>
  <c r="F20" i="35"/>
  <c r="F19" i="35"/>
  <c r="E19" i="35"/>
  <c r="E25" i="35" s="1"/>
  <c r="BD87" i="35"/>
  <c r="BD66" i="35" s="1"/>
  <c r="BC87" i="35"/>
  <c r="BB87" i="35"/>
  <c r="BA87" i="35"/>
  <c r="BA66" i="35" s="1"/>
  <c r="BA76" i="35" s="1"/>
  <c r="AZ87" i="35"/>
  <c r="AZ66" i="35" s="1"/>
  <c r="AZ76" i="35" s="1"/>
  <c r="AY87" i="35"/>
  <c r="AX87" i="35"/>
  <c r="AW87" i="35"/>
  <c r="AW66" i="35" s="1"/>
  <c r="AV87" i="35"/>
  <c r="AV66" i="35" s="1"/>
  <c r="AU87" i="35"/>
  <c r="AT87" i="35"/>
  <c r="AS87" i="35"/>
  <c r="AS66" i="35" s="1"/>
  <c r="AR87" i="35"/>
  <c r="AR66" i="35" s="1"/>
  <c r="AQ87" i="35"/>
  <c r="AP87" i="35"/>
  <c r="AO87" i="35"/>
  <c r="AO66" i="35" s="1"/>
  <c r="AN87" i="35"/>
  <c r="AN66" i="35" s="1"/>
  <c r="AM87" i="35"/>
  <c r="AL87" i="35"/>
  <c r="AK87" i="35"/>
  <c r="AK66" i="35" s="1"/>
  <c r="AJ87" i="35"/>
  <c r="AJ66" i="35" s="1"/>
  <c r="AI87" i="35"/>
  <c r="AH87" i="35"/>
  <c r="AG87" i="35"/>
  <c r="AG66" i="35" s="1"/>
  <c r="AF87" i="35"/>
  <c r="AF66" i="35" s="1"/>
  <c r="AE87" i="35"/>
  <c r="AD87" i="35"/>
  <c r="AC87" i="35"/>
  <c r="AC66" i="35" s="1"/>
  <c r="AB87" i="35"/>
  <c r="AB66" i="35" s="1"/>
  <c r="AA87" i="35"/>
  <c r="Z87" i="35"/>
  <c r="Y87" i="35"/>
  <c r="Y66" i="35" s="1"/>
  <c r="X87" i="35"/>
  <c r="X66" i="35" s="1"/>
  <c r="W87" i="35"/>
  <c r="V87" i="35"/>
  <c r="U87" i="35"/>
  <c r="U66" i="35" s="1"/>
  <c r="T87" i="35"/>
  <c r="T66" i="35" s="1"/>
  <c r="S87" i="35"/>
  <c r="R87" i="35"/>
  <c r="Q87" i="35"/>
  <c r="Q66" i="35" s="1"/>
  <c r="P87" i="35"/>
  <c r="P66" i="35" s="1"/>
  <c r="O87" i="35"/>
  <c r="N87" i="35"/>
  <c r="M87" i="35"/>
  <c r="M66" i="35" s="1"/>
  <c r="L87" i="35"/>
  <c r="L66" i="35" s="1"/>
  <c r="K87" i="35"/>
  <c r="J87" i="35"/>
  <c r="I87" i="35"/>
  <c r="I66" i="35" s="1"/>
  <c r="H87" i="35"/>
  <c r="H66" i="35" s="1"/>
  <c r="G87" i="35"/>
  <c r="F87" i="35"/>
  <c r="E87" i="35"/>
  <c r="E66" i="35" s="1"/>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U76" i="35"/>
  <c r="T76" i="35"/>
  <c r="BD72" i="35"/>
  <c r="BC72" i="35"/>
  <c r="BB72" i="35"/>
  <c r="BA72" i="35"/>
  <c r="AZ72" i="35"/>
  <c r="AY72" i="35"/>
  <c r="AX72" i="35"/>
  <c r="AW72" i="35"/>
  <c r="AV72" i="35"/>
  <c r="AU72" i="35"/>
  <c r="AT72" i="35"/>
  <c r="AS72" i="35"/>
  <c r="AR72" i="35"/>
  <c r="AQ72" i="35"/>
  <c r="AP72" i="35"/>
  <c r="AO72" i="35"/>
  <c r="AN72" i="35"/>
  <c r="AM72" i="35"/>
  <c r="AL72" i="35"/>
  <c r="AK72" i="35"/>
  <c r="AJ72" i="35"/>
  <c r="AI72" i="35"/>
  <c r="AH72" i="35"/>
  <c r="AG72" i="35"/>
  <c r="AF72" i="35"/>
  <c r="AE72" i="35"/>
  <c r="AD72" i="35"/>
  <c r="AC72" i="35"/>
  <c r="AB72" i="35"/>
  <c r="AA72" i="35"/>
  <c r="Z72" i="35"/>
  <c r="Y72" i="35"/>
  <c r="X72" i="35"/>
  <c r="W72" i="35"/>
  <c r="V72" i="35"/>
  <c r="U72" i="35"/>
  <c r="T72" i="35"/>
  <c r="S72" i="35"/>
  <c r="R72" i="35"/>
  <c r="Q72" i="35"/>
  <c r="P72" i="35"/>
  <c r="O72" i="35"/>
  <c r="N72" i="35"/>
  <c r="M72" i="35"/>
  <c r="L72" i="35"/>
  <c r="K72" i="35"/>
  <c r="J72" i="35"/>
  <c r="I72" i="35"/>
  <c r="H72" i="35"/>
  <c r="G72" i="35"/>
  <c r="F72" i="35"/>
  <c r="E72" i="35"/>
  <c r="BD71" i="35"/>
  <c r="BC71" i="35"/>
  <c r="BB71" i="35"/>
  <c r="BA71" i="35"/>
  <c r="AZ71" i="35"/>
  <c r="AY71" i="35"/>
  <c r="AX71" i="35"/>
  <c r="AW71" i="35"/>
  <c r="AV71" i="35"/>
  <c r="AU71" i="35"/>
  <c r="AT71" i="35"/>
  <c r="AS71" i="35"/>
  <c r="AR71" i="35"/>
  <c r="AQ71" i="35"/>
  <c r="AP71" i="35"/>
  <c r="AO71" i="35"/>
  <c r="AN71" i="35"/>
  <c r="AM71" i="35"/>
  <c r="AL71" i="35"/>
  <c r="AK71" i="35"/>
  <c r="AJ71" i="35"/>
  <c r="AI71" i="35"/>
  <c r="AH71" i="35"/>
  <c r="AG71" i="35"/>
  <c r="AF71" i="35"/>
  <c r="AE71" i="35"/>
  <c r="AD71" i="35"/>
  <c r="AC71" i="35"/>
  <c r="AB71" i="35"/>
  <c r="AA71" i="35"/>
  <c r="Z71" i="35"/>
  <c r="Y71" i="35"/>
  <c r="X71" i="35"/>
  <c r="W71" i="35"/>
  <c r="V71" i="35"/>
  <c r="U71" i="35"/>
  <c r="T71" i="35"/>
  <c r="S71" i="35"/>
  <c r="R71" i="35"/>
  <c r="Q71" i="35"/>
  <c r="P71" i="35"/>
  <c r="O71" i="35"/>
  <c r="N71" i="35"/>
  <c r="M71" i="35"/>
  <c r="L71" i="35"/>
  <c r="K71" i="35"/>
  <c r="J71" i="35"/>
  <c r="I71" i="35"/>
  <c r="H71" i="35"/>
  <c r="G71" i="35"/>
  <c r="F71" i="35"/>
  <c r="E71" i="35"/>
  <c r="BD70" i="35"/>
  <c r="BC70" i="35"/>
  <c r="BB70" i="35"/>
  <c r="BA70" i="35"/>
  <c r="AZ70" i="35"/>
  <c r="AY70" i="35"/>
  <c r="AX70" i="35"/>
  <c r="AW70" i="35"/>
  <c r="AV70" i="35"/>
  <c r="AU70" i="35"/>
  <c r="AT70" i="35"/>
  <c r="AS70" i="35"/>
  <c r="AR70" i="35"/>
  <c r="AQ70" i="35"/>
  <c r="AP70" i="35"/>
  <c r="AO70" i="35"/>
  <c r="AN70" i="35"/>
  <c r="AM70" i="35"/>
  <c r="AL70" i="35"/>
  <c r="AK70" i="35"/>
  <c r="AJ70" i="35"/>
  <c r="AI70" i="35"/>
  <c r="AH70" i="35"/>
  <c r="AG70" i="35"/>
  <c r="AF70" i="35"/>
  <c r="AE70" i="35"/>
  <c r="AD70" i="35"/>
  <c r="AC70" i="35"/>
  <c r="AB70" i="35"/>
  <c r="AA70" i="35"/>
  <c r="Z70" i="35"/>
  <c r="Y70" i="35"/>
  <c r="X70" i="35"/>
  <c r="W70" i="35"/>
  <c r="V70" i="35"/>
  <c r="U70" i="35"/>
  <c r="T70" i="35"/>
  <c r="S70" i="35"/>
  <c r="R70" i="35"/>
  <c r="Q70" i="35"/>
  <c r="P70" i="35"/>
  <c r="O70" i="35"/>
  <c r="N70" i="35"/>
  <c r="M70" i="35"/>
  <c r="L70" i="35"/>
  <c r="K70" i="35"/>
  <c r="J70" i="35"/>
  <c r="I70" i="35"/>
  <c r="H70" i="35"/>
  <c r="G70" i="35"/>
  <c r="F70" i="35"/>
  <c r="E70" i="35"/>
  <c r="BD69" i="35"/>
  <c r="BC69" i="35"/>
  <c r="BB69" i="35"/>
  <c r="BA69" i="35"/>
  <c r="AZ69" i="35"/>
  <c r="AY69" i="35"/>
  <c r="AX69" i="35"/>
  <c r="AW69" i="35"/>
  <c r="AV69" i="35"/>
  <c r="AU69" i="35"/>
  <c r="AT69" i="35"/>
  <c r="AS69" i="35"/>
  <c r="AR69" i="35"/>
  <c r="AQ69" i="35"/>
  <c r="AP69" i="35"/>
  <c r="AO69" i="35"/>
  <c r="AN69" i="35"/>
  <c r="AM69" i="35"/>
  <c r="AL69" i="35"/>
  <c r="AK69" i="35"/>
  <c r="AJ69" i="35"/>
  <c r="AI69" i="35"/>
  <c r="AH69" i="35"/>
  <c r="AG69" i="35"/>
  <c r="AF69" i="35"/>
  <c r="AE69" i="35"/>
  <c r="AD69" i="35"/>
  <c r="AC69" i="35"/>
  <c r="AB69" i="35"/>
  <c r="AA69" i="35"/>
  <c r="Z69" i="35"/>
  <c r="Y69" i="35"/>
  <c r="X69" i="35"/>
  <c r="W69" i="35"/>
  <c r="V69" i="35"/>
  <c r="U69" i="35"/>
  <c r="T69" i="35"/>
  <c r="S69" i="35"/>
  <c r="R69" i="35"/>
  <c r="Q69" i="35"/>
  <c r="P69" i="35"/>
  <c r="O69" i="35"/>
  <c r="N69" i="35"/>
  <c r="M69" i="35"/>
  <c r="L69" i="35"/>
  <c r="K69" i="35"/>
  <c r="J69" i="35"/>
  <c r="I69" i="35"/>
  <c r="H69" i="35"/>
  <c r="G69" i="35"/>
  <c r="F69" i="35"/>
  <c r="E69" i="35"/>
  <c r="BD68" i="35"/>
  <c r="BC68" i="35"/>
  <c r="BB68" i="35"/>
  <c r="BA68" i="35"/>
  <c r="AZ68" i="35"/>
  <c r="AY68" i="35"/>
  <c r="AX68" i="35"/>
  <c r="AW68" i="35"/>
  <c r="AV68" i="35"/>
  <c r="AU68" i="35"/>
  <c r="AT68" i="35"/>
  <c r="AS68" i="35"/>
  <c r="AR68" i="35"/>
  <c r="AQ68" i="35"/>
  <c r="AP68" i="35"/>
  <c r="AO68" i="35"/>
  <c r="AN68" i="35"/>
  <c r="AM68" i="35"/>
  <c r="AL68" i="35"/>
  <c r="AK68" i="35"/>
  <c r="AJ68" i="35"/>
  <c r="AI68" i="35"/>
  <c r="AH68" i="35"/>
  <c r="AG68" i="35"/>
  <c r="AF68" i="35"/>
  <c r="AE68" i="35"/>
  <c r="AD68" i="35"/>
  <c r="AC68" i="35"/>
  <c r="AB68" i="35"/>
  <c r="AA68" i="35"/>
  <c r="Z68" i="35"/>
  <c r="Y68" i="35"/>
  <c r="X68" i="35"/>
  <c r="W68" i="35"/>
  <c r="V68" i="35"/>
  <c r="U68" i="35"/>
  <c r="T68" i="35"/>
  <c r="S68" i="35"/>
  <c r="R68" i="35"/>
  <c r="Q68" i="35"/>
  <c r="P68" i="35"/>
  <c r="O68" i="35"/>
  <c r="N68" i="35"/>
  <c r="M68" i="35"/>
  <c r="L68" i="35"/>
  <c r="K68" i="35"/>
  <c r="J68" i="35"/>
  <c r="I68" i="35"/>
  <c r="H68" i="35"/>
  <c r="G68" i="35"/>
  <c r="F68" i="35"/>
  <c r="E68" i="35"/>
  <c r="BD67" i="35"/>
  <c r="BC67" i="35"/>
  <c r="BB67" i="35"/>
  <c r="BA67" i="35"/>
  <c r="AZ67" i="35"/>
  <c r="AY67" i="35"/>
  <c r="AX67" i="35"/>
  <c r="AW67" i="35"/>
  <c r="AV67" i="35"/>
  <c r="AU67" i="35"/>
  <c r="AT67" i="35"/>
  <c r="AS67" i="35"/>
  <c r="AR67" i="35"/>
  <c r="AQ67" i="35"/>
  <c r="AP67" i="35"/>
  <c r="AO67" i="35"/>
  <c r="AN67" i="35"/>
  <c r="AM67" i="35"/>
  <c r="AL67" i="35"/>
  <c r="AK67" i="35"/>
  <c r="AJ67" i="35"/>
  <c r="AI67" i="35"/>
  <c r="AH67" i="35"/>
  <c r="AG67" i="35"/>
  <c r="AF67" i="35"/>
  <c r="AE67" i="35"/>
  <c r="AD67" i="35"/>
  <c r="AC67" i="35"/>
  <c r="AB67" i="35"/>
  <c r="AA67" i="35"/>
  <c r="Z67" i="35"/>
  <c r="Y67" i="35"/>
  <c r="X67" i="35"/>
  <c r="W67" i="35"/>
  <c r="V67" i="35"/>
  <c r="U67" i="35"/>
  <c r="T67" i="35"/>
  <c r="S67" i="35"/>
  <c r="R67" i="35"/>
  <c r="Q67" i="35"/>
  <c r="P67" i="35"/>
  <c r="O67" i="35"/>
  <c r="N67" i="35"/>
  <c r="M67" i="35"/>
  <c r="L67" i="35"/>
  <c r="K67" i="35"/>
  <c r="J67" i="35"/>
  <c r="I67" i="35"/>
  <c r="H67" i="35"/>
  <c r="G67" i="35"/>
  <c r="F67" i="35"/>
  <c r="E67" i="35"/>
  <c r="BC66" i="35"/>
  <c r="BB66" i="35"/>
  <c r="AY66" i="35"/>
  <c r="AX66" i="35"/>
  <c r="AU66" i="35"/>
  <c r="AT66" i="35"/>
  <c r="AQ66" i="35"/>
  <c r="AP66" i="35"/>
  <c r="AM66" i="35"/>
  <c r="AL66" i="35"/>
  <c r="AI66" i="35"/>
  <c r="AH66" i="35"/>
  <c r="AE66" i="35"/>
  <c r="AD66" i="35"/>
  <c r="AA66" i="35"/>
  <c r="Z66" i="35"/>
  <c r="W66" i="35"/>
  <c r="V66" i="35"/>
  <c r="S66" i="35"/>
  <c r="R66" i="35"/>
  <c r="O66" i="35"/>
  <c r="N66" i="35"/>
  <c r="K66" i="35"/>
  <c r="J66" i="35"/>
  <c r="G66" i="35"/>
  <c r="F66" i="35"/>
  <c r="BD65" i="35"/>
  <c r="BC65" i="35"/>
  <c r="BC76" i="35" s="1"/>
  <c r="BB65" i="35"/>
  <c r="BB76" i="35" s="1"/>
  <c r="BA65" i="35"/>
  <c r="AZ65" i="35"/>
  <c r="AY65" i="35"/>
  <c r="AY76" i="35" s="1"/>
  <c r="AX65" i="35"/>
  <c r="AX76" i="35" s="1"/>
  <c r="AW65" i="35"/>
  <c r="AV65" i="35"/>
  <c r="AU65" i="35"/>
  <c r="AU76" i="35" s="1"/>
  <c r="AT65" i="35"/>
  <c r="AT76" i="35" s="1"/>
  <c r="AS65" i="35"/>
  <c r="AR65" i="35"/>
  <c r="AQ65" i="35"/>
  <c r="AQ76" i="35" s="1"/>
  <c r="AP65" i="35"/>
  <c r="AP76" i="35" s="1"/>
  <c r="AO65" i="35"/>
  <c r="AN65" i="35"/>
  <c r="AM65" i="35"/>
  <c r="AM76" i="35" s="1"/>
  <c r="AL65" i="35"/>
  <c r="AL76" i="35" s="1"/>
  <c r="AK65" i="35"/>
  <c r="AJ65" i="35"/>
  <c r="AI65" i="35"/>
  <c r="AI76" i="35" s="1"/>
  <c r="AH65" i="35"/>
  <c r="AH76" i="35" s="1"/>
  <c r="AG65" i="35"/>
  <c r="AF65" i="35"/>
  <c r="AE65" i="35"/>
  <c r="AE76" i="35" s="1"/>
  <c r="AD65" i="35"/>
  <c r="AD76" i="35" s="1"/>
  <c r="AC65" i="35"/>
  <c r="AB65" i="35"/>
  <c r="AA65" i="35"/>
  <c r="AA76" i="35" s="1"/>
  <c r="Z65" i="35"/>
  <c r="Z76" i="35" s="1"/>
  <c r="Y65" i="35"/>
  <c r="X65" i="35"/>
  <c r="W65" i="35"/>
  <c r="W76" i="35" s="1"/>
  <c r="V65" i="35"/>
  <c r="V76" i="35" s="1"/>
  <c r="U65" i="35"/>
  <c r="T65" i="35"/>
  <c r="S65" i="35"/>
  <c r="S76" i="35" s="1"/>
  <c r="R65" i="35"/>
  <c r="R76" i="35" s="1"/>
  <c r="Q65" i="35"/>
  <c r="P65" i="35"/>
  <c r="O65" i="35"/>
  <c r="O76" i="35" s="1"/>
  <c r="N65" i="35"/>
  <c r="N76" i="35" s="1"/>
  <c r="M65" i="35"/>
  <c r="L65" i="35"/>
  <c r="K65" i="35"/>
  <c r="K76" i="35" s="1"/>
  <c r="J65" i="35"/>
  <c r="J76" i="35" s="1"/>
  <c r="I65" i="35"/>
  <c r="H65" i="35"/>
  <c r="G65" i="35"/>
  <c r="G76" i="35" s="1"/>
  <c r="F65" i="35"/>
  <c r="F76" i="35" s="1"/>
  <c r="E65" i="35"/>
  <c r="E60" i="35"/>
  <c r="BB26" i="35"/>
  <c r="BD25" i="35"/>
  <c r="BD26" i="35" s="1"/>
  <c r="BC25" i="35"/>
  <c r="BC26" i="35" s="1"/>
  <c r="BB25" i="35"/>
  <c r="BA25" i="35"/>
  <c r="BA26" i="35" s="1"/>
  <c r="AZ25" i="35"/>
  <c r="AZ26" i="35" s="1"/>
  <c r="AY25" i="35"/>
  <c r="AY26" i="35" s="1"/>
  <c r="AX25" i="35"/>
  <c r="AX26" i="35" s="1"/>
  <c r="AH25" i="35"/>
  <c r="AH26" i="35" s="1"/>
  <c r="R25" i="35"/>
  <c r="R26" i="35" s="1"/>
  <c r="AW25" i="35"/>
  <c r="AV25" i="35"/>
  <c r="AU25" i="35"/>
  <c r="AU26" i="35" s="1"/>
  <c r="AR25" i="35"/>
  <c r="AQ25" i="35"/>
  <c r="AQ26" i="35" s="1"/>
  <c r="AN25" i="35"/>
  <c r="AM25" i="35"/>
  <c r="AM26" i="35" s="1"/>
  <c r="AK25" i="35"/>
  <c r="AJ25" i="35"/>
  <c r="AI25" i="35"/>
  <c r="AI26" i="35" s="1"/>
  <c r="AG25" i="35"/>
  <c r="AF25" i="35"/>
  <c r="AE25" i="35"/>
  <c r="AE26" i="35" s="1"/>
  <c r="AB25" i="35"/>
  <c r="AA25" i="35"/>
  <c r="AA26" i="35" s="1"/>
  <c r="X25" i="35"/>
  <c r="W25" i="35"/>
  <c r="W26" i="35" s="1"/>
  <c r="U25" i="35"/>
  <c r="T25" i="35"/>
  <c r="S25" i="35"/>
  <c r="S26" i="35" s="1"/>
  <c r="Q25" i="35"/>
  <c r="P25" i="35"/>
  <c r="O25" i="35"/>
  <c r="O26" i="35" s="1"/>
  <c r="K25" i="35"/>
  <c r="H25" i="35"/>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L18" i="35"/>
  <c r="K18" i="35"/>
  <c r="J18" i="35"/>
  <c r="I18" i="35"/>
  <c r="H18" i="35"/>
  <c r="G18" i="35"/>
  <c r="F18" i="35"/>
  <c r="E18" i="35"/>
  <c r="G20" i="33"/>
  <c r="H20" i="33"/>
  <c r="I20" i="33"/>
  <c r="J20" i="33"/>
  <c r="K20" i="33"/>
  <c r="L20" i="33"/>
  <c r="M20" i="33"/>
  <c r="N20" i="33"/>
  <c r="O20" i="33"/>
  <c r="P20" i="33"/>
  <c r="Q20" i="33"/>
  <c r="R20" i="33"/>
  <c r="S20" i="33"/>
  <c r="T20" i="33"/>
  <c r="U20" i="33"/>
  <c r="V20" i="33"/>
  <c r="W20" i="33"/>
  <c r="X20" i="33"/>
  <c r="Y20" i="33"/>
  <c r="Z20" i="33"/>
  <c r="AA20" i="33"/>
  <c r="AB20" i="33"/>
  <c r="AC20" i="33"/>
  <c r="AD20" i="33"/>
  <c r="AE20" i="33"/>
  <c r="AF20" i="33"/>
  <c r="AG20" i="33"/>
  <c r="AH20" i="33"/>
  <c r="AI20" i="33"/>
  <c r="AJ20" i="33"/>
  <c r="AK20" i="33"/>
  <c r="AL20" i="33"/>
  <c r="AM20" i="33"/>
  <c r="AN20" i="33"/>
  <c r="AO20" i="33"/>
  <c r="AP20" i="33"/>
  <c r="AQ20" i="33"/>
  <c r="AR20" i="33"/>
  <c r="AS20" i="33"/>
  <c r="AT20" i="33"/>
  <c r="AU20" i="33"/>
  <c r="AV20" i="33"/>
  <c r="AW20" i="33"/>
  <c r="F20" i="33"/>
  <c r="F19" i="33"/>
  <c r="E19" i="33"/>
  <c r="G20" i="31"/>
  <c r="H20" i="31"/>
  <c r="I20" i="31"/>
  <c r="J20" i="31"/>
  <c r="K20" i="31"/>
  <c r="L20" i="31"/>
  <c r="M20" i="31"/>
  <c r="N20" i="31"/>
  <c r="O20" i="31"/>
  <c r="P20" i="31"/>
  <c r="Q20" i="31"/>
  <c r="R20" i="31"/>
  <c r="S20" i="31"/>
  <c r="T20" i="31"/>
  <c r="U20" i="31"/>
  <c r="V20" i="31"/>
  <c r="W20" i="31"/>
  <c r="X20" i="31"/>
  <c r="Y20" i="31"/>
  <c r="Z20" i="31"/>
  <c r="AA20" i="31"/>
  <c r="AB20" i="31"/>
  <c r="AC20" i="31"/>
  <c r="AD20" i="31"/>
  <c r="AE20" i="31"/>
  <c r="AF20" i="31"/>
  <c r="AG20" i="31"/>
  <c r="AH20" i="31"/>
  <c r="AI20" i="31"/>
  <c r="AJ20" i="31"/>
  <c r="AK20" i="31"/>
  <c r="AL20" i="31"/>
  <c r="AM20" i="31"/>
  <c r="AN20" i="31"/>
  <c r="AO20" i="31"/>
  <c r="AP20" i="31"/>
  <c r="AQ20" i="31"/>
  <c r="AR20" i="31"/>
  <c r="AS20" i="31"/>
  <c r="AT20" i="31"/>
  <c r="AU20" i="31"/>
  <c r="AV20" i="31"/>
  <c r="AW20" i="31"/>
  <c r="F20" i="31"/>
  <c r="F19" i="31"/>
  <c r="E19" i="31"/>
  <c r="K26" i="35" l="1"/>
  <c r="L26" i="37"/>
  <c r="L28" i="37" s="1"/>
  <c r="L29" i="37" s="1"/>
  <c r="G26" i="37"/>
  <c r="H26" i="37"/>
  <c r="H28" i="37" s="1"/>
  <c r="H29" i="37" s="1"/>
  <c r="G26" i="35"/>
  <c r="J26" i="35"/>
  <c r="J28" i="35" s="1"/>
  <c r="J29" i="35" s="1"/>
  <c r="K26" i="37"/>
  <c r="U26" i="37"/>
  <c r="U28" i="37" s="1"/>
  <c r="AC26" i="37"/>
  <c r="AK26" i="37"/>
  <c r="AW26" i="37"/>
  <c r="J26" i="37"/>
  <c r="J28" i="37" s="1"/>
  <c r="AW35" i="37" s="1"/>
  <c r="N26" i="37"/>
  <c r="R26" i="37"/>
  <c r="R28" i="37" s="1"/>
  <c r="V26" i="37"/>
  <c r="Z26" i="37"/>
  <c r="Z28" i="37" s="1"/>
  <c r="AD26" i="37"/>
  <c r="AH26" i="37"/>
  <c r="AH28" i="37" s="1"/>
  <c r="BA59" i="37" s="1"/>
  <c r="AL26" i="37"/>
  <c r="AP26" i="37"/>
  <c r="AP28" i="37" s="1"/>
  <c r="AT26" i="37"/>
  <c r="I26" i="37"/>
  <c r="I28" i="37" s="1"/>
  <c r="I29" i="37" s="1"/>
  <c r="Q26" i="37"/>
  <c r="Q28" i="37" s="1"/>
  <c r="Y26" i="37"/>
  <c r="Y28" i="37" s="1"/>
  <c r="AO26" i="37"/>
  <c r="S26" i="37"/>
  <c r="AA26" i="37"/>
  <c r="F25" i="37"/>
  <c r="F26" i="37" s="1"/>
  <c r="E26" i="37"/>
  <c r="E28" i="37" s="1"/>
  <c r="E29" i="37" s="1"/>
  <c r="AV28" i="37"/>
  <c r="AV29" i="37" s="1"/>
  <c r="AN28" i="37"/>
  <c r="AN29" i="37" s="1"/>
  <c r="BD40" i="37"/>
  <c r="AZ40" i="37"/>
  <c r="AV40" i="37"/>
  <c r="AR40" i="37"/>
  <c r="AN40" i="37"/>
  <c r="AJ40" i="37"/>
  <c r="AF40" i="37"/>
  <c r="AB40" i="37"/>
  <c r="X40" i="37"/>
  <c r="T40" i="37"/>
  <c r="P40" i="37"/>
  <c r="AY40" i="37"/>
  <c r="AT40" i="37"/>
  <c r="AO40" i="37"/>
  <c r="AI40" i="37"/>
  <c r="AD40" i="37"/>
  <c r="Y40" i="37"/>
  <c r="S40" i="37"/>
  <c r="BB40" i="37"/>
  <c r="AQ40" i="37"/>
  <c r="AG40" i="37"/>
  <c r="V40" i="37"/>
  <c r="BC40" i="37"/>
  <c r="AX40" i="37"/>
  <c r="AS40" i="37"/>
  <c r="AM40" i="37"/>
  <c r="AH40" i="37"/>
  <c r="AC40" i="37"/>
  <c r="W40" i="37"/>
  <c r="R40" i="37"/>
  <c r="AW40" i="37"/>
  <c r="AL40" i="37"/>
  <c r="AA40" i="37"/>
  <c r="Q40" i="37"/>
  <c r="AK40" i="37"/>
  <c r="AU40" i="37"/>
  <c r="AP40" i="37"/>
  <c r="U40" i="37"/>
  <c r="BA40" i="37"/>
  <c r="AE40" i="37"/>
  <c r="Z40" i="37"/>
  <c r="T28" i="37"/>
  <c r="T29" i="37" s="1"/>
  <c r="AB28" i="37"/>
  <c r="AJ28" i="37"/>
  <c r="AJ29" i="37" s="1"/>
  <c r="AR28" i="37"/>
  <c r="AR29" i="37" s="1"/>
  <c r="AF28" i="37"/>
  <c r="AF29" i="37" s="1"/>
  <c r="W29" i="37"/>
  <c r="P29" i="37"/>
  <c r="P28" i="37"/>
  <c r="K28" i="37"/>
  <c r="S28" i="37"/>
  <c r="S29" i="37" s="1"/>
  <c r="AA28" i="37"/>
  <c r="AI28" i="37"/>
  <c r="AI29" i="37" s="1"/>
  <c r="AQ28" i="37"/>
  <c r="X29" i="37"/>
  <c r="X28" i="37"/>
  <c r="BA56" i="37"/>
  <c r="AW56" i="37"/>
  <c r="AS56" i="37"/>
  <c r="AO56" i="37"/>
  <c r="AK56" i="37"/>
  <c r="AG56" i="37"/>
  <c r="BC56" i="37"/>
  <c r="AX56" i="37"/>
  <c r="AR56" i="37"/>
  <c r="AM56" i="37"/>
  <c r="AH56" i="37"/>
  <c r="BB56" i="37"/>
  <c r="AV56" i="37"/>
  <c r="AQ56" i="37"/>
  <c r="AL56" i="37"/>
  <c r="AF56" i="37"/>
  <c r="AY56" i="37"/>
  <c r="AN56" i="37"/>
  <c r="AU56" i="37"/>
  <c r="AI56" i="37"/>
  <c r="BD56" i="37"/>
  <c r="AT56" i="37"/>
  <c r="AP56" i="37"/>
  <c r="AZ56" i="37"/>
  <c r="AJ56" i="37"/>
  <c r="AG28" i="37"/>
  <c r="AG29" i="37" s="1"/>
  <c r="AO28" i="37"/>
  <c r="AO29" i="37" s="1"/>
  <c r="AW28" i="37"/>
  <c r="O29" i="37"/>
  <c r="AE29" i="37"/>
  <c r="AU29" i="37"/>
  <c r="AK43" i="37"/>
  <c r="AO59" i="37"/>
  <c r="G28" i="37"/>
  <c r="G29" i="37" s="1"/>
  <c r="W28" i="37"/>
  <c r="AM28" i="37"/>
  <c r="AM29" i="37" s="1"/>
  <c r="R29" i="37"/>
  <c r="AH29" i="37"/>
  <c r="U43" i="37"/>
  <c r="M28" i="37"/>
  <c r="M29" i="37" s="1"/>
  <c r="AC28" i="37"/>
  <c r="AC29" i="37" s="1"/>
  <c r="AK28" i="37"/>
  <c r="AK29" i="37" s="1"/>
  <c r="AS28" i="37"/>
  <c r="AS29" i="37" s="1"/>
  <c r="AI35" i="37"/>
  <c r="AU35" i="37"/>
  <c r="BC43" i="37"/>
  <c r="AY43" i="37"/>
  <c r="AU43" i="37"/>
  <c r="AQ43" i="37"/>
  <c r="AM43" i="37"/>
  <c r="AI43" i="37"/>
  <c r="AE43" i="37"/>
  <c r="AA43" i="37"/>
  <c r="W43" i="37"/>
  <c r="S43" i="37"/>
  <c r="AZ43" i="37"/>
  <c r="AT43" i="37"/>
  <c r="AO43" i="37"/>
  <c r="AJ43" i="37"/>
  <c r="AD43" i="37"/>
  <c r="Y43" i="37"/>
  <c r="T43" i="37"/>
  <c r="BB43" i="37"/>
  <c r="AR43" i="37"/>
  <c r="AG43" i="37"/>
  <c r="V43" i="37"/>
  <c r="BD43" i="37"/>
  <c r="AX43" i="37"/>
  <c r="AS43" i="37"/>
  <c r="AN43" i="37"/>
  <c r="AH43" i="37"/>
  <c r="AC43" i="37"/>
  <c r="X43" i="37"/>
  <c r="AW43" i="37"/>
  <c r="AL43" i="37"/>
  <c r="AB43" i="37"/>
  <c r="BD51" i="37"/>
  <c r="AN51" i="37"/>
  <c r="BC51" i="37"/>
  <c r="AH51" i="37"/>
  <c r="AK51" i="37"/>
  <c r="AW51" i="37"/>
  <c r="BB51" i="37"/>
  <c r="BD59" i="37"/>
  <c r="AZ59" i="37"/>
  <c r="AV59" i="37"/>
  <c r="AR59" i="37"/>
  <c r="AN59" i="37"/>
  <c r="AJ59" i="37"/>
  <c r="BC59" i="37"/>
  <c r="AX59" i="37"/>
  <c r="AS59" i="37"/>
  <c r="AM59" i="37"/>
  <c r="BB59" i="37"/>
  <c r="AW59" i="37"/>
  <c r="AQ59" i="37"/>
  <c r="AL59" i="37"/>
  <c r="AT59" i="37"/>
  <c r="AI59" i="37"/>
  <c r="AY59" i="37"/>
  <c r="AK59" i="37"/>
  <c r="AP59" i="37"/>
  <c r="AU59" i="37"/>
  <c r="Z43" i="37"/>
  <c r="AV43" i="37"/>
  <c r="C9" i="37"/>
  <c r="I76" i="37"/>
  <c r="M76" i="37"/>
  <c r="Q76" i="37"/>
  <c r="Y76" i="37"/>
  <c r="AC76" i="37"/>
  <c r="AG76" i="37"/>
  <c r="AO76" i="37"/>
  <c r="AS76" i="37"/>
  <c r="AW76" i="37"/>
  <c r="F25" i="35"/>
  <c r="F26" i="35" s="1"/>
  <c r="F28" i="35" s="1"/>
  <c r="F29" i="35" s="1"/>
  <c r="AD28" i="35"/>
  <c r="AD29" i="35" s="1"/>
  <c r="R28" i="35"/>
  <c r="R29" i="35" s="1"/>
  <c r="AH28" i="35"/>
  <c r="AH29" i="35" s="1"/>
  <c r="BC51" i="35"/>
  <c r="AY51" i="35"/>
  <c r="AU51" i="35"/>
  <c r="AQ51" i="35"/>
  <c r="AM51" i="35"/>
  <c r="AI51" i="35"/>
  <c r="AE51" i="35"/>
  <c r="AA51" i="35"/>
  <c r="BB51" i="35"/>
  <c r="AX51" i="35"/>
  <c r="AT51" i="35"/>
  <c r="AP51" i="35"/>
  <c r="AL51" i="35"/>
  <c r="AH51" i="35"/>
  <c r="AD51" i="35"/>
  <c r="BA51" i="35"/>
  <c r="AS51" i="35"/>
  <c r="AK51" i="35"/>
  <c r="AC51" i="35"/>
  <c r="AZ51" i="35"/>
  <c r="AR51" i="35"/>
  <c r="AJ51" i="35"/>
  <c r="AB51" i="35"/>
  <c r="BD51" i="35"/>
  <c r="AN51" i="35"/>
  <c r="AF51" i="35"/>
  <c r="AW51" i="35"/>
  <c r="AG51" i="35"/>
  <c r="AV51" i="35"/>
  <c r="AO51" i="35"/>
  <c r="N28" i="35"/>
  <c r="AT28" i="35"/>
  <c r="BA47" i="35"/>
  <c r="AW47" i="35"/>
  <c r="AS47" i="35"/>
  <c r="AO47" i="35"/>
  <c r="AK47" i="35"/>
  <c r="AG47" i="35"/>
  <c r="AC47" i="35"/>
  <c r="Y47" i="35"/>
  <c r="BD47" i="35"/>
  <c r="AZ47" i="35"/>
  <c r="AV47" i="35"/>
  <c r="AR47" i="35"/>
  <c r="AN47" i="35"/>
  <c r="AJ47" i="35"/>
  <c r="AF47" i="35"/>
  <c r="AB47" i="35"/>
  <c r="X47" i="35"/>
  <c r="AY47" i="35"/>
  <c r="AQ47" i="35"/>
  <c r="AI47" i="35"/>
  <c r="AA47" i="35"/>
  <c r="AX47" i="35"/>
  <c r="AP47" i="35"/>
  <c r="AH47" i="35"/>
  <c r="Z47" i="35"/>
  <c r="BB47" i="35"/>
  <c r="AL47" i="35"/>
  <c r="AD47" i="35"/>
  <c r="BC47" i="35"/>
  <c r="W47" i="35"/>
  <c r="AU47" i="35"/>
  <c r="AE47" i="35"/>
  <c r="AT47" i="35"/>
  <c r="AM47" i="35"/>
  <c r="AL28" i="35"/>
  <c r="H26" i="35"/>
  <c r="L26" i="35"/>
  <c r="P26" i="35"/>
  <c r="T26" i="35"/>
  <c r="X26" i="35"/>
  <c r="AB26" i="35"/>
  <c r="AF26" i="35"/>
  <c r="AJ26" i="35"/>
  <c r="AN26" i="35"/>
  <c r="AR26" i="35"/>
  <c r="AV26" i="35"/>
  <c r="AP28" i="35"/>
  <c r="AP29" i="35" s="1"/>
  <c r="V29" i="35"/>
  <c r="Z29" i="35"/>
  <c r="E26" i="35"/>
  <c r="C9" i="35"/>
  <c r="I26" i="35"/>
  <c r="M26" i="35"/>
  <c r="Q26" i="35"/>
  <c r="U26" i="35"/>
  <c r="Y26" i="35"/>
  <c r="AC26" i="35"/>
  <c r="AG26" i="35"/>
  <c r="AK26" i="35"/>
  <c r="AO26" i="35"/>
  <c r="AS26" i="35"/>
  <c r="AW26" i="35"/>
  <c r="G28" i="35"/>
  <c r="G29" i="35" s="1"/>
  <c r="K28" i="35"/>
  <c r="K29" i="35" s="1"/>
  <c r="O28" i="35"/>
  <c r="O29" i="35"/>
  <c r="S29" i="35"/>
  <c r="S28" i="35"/>
  <c r="W28" i="35"/>
  <c r="W29" i="35"/>
  <c r="AA29" i="35"/>
  <c r="AA28" i="35"/>
  <c r="AE28" i="35"/>
  <c r="AE29" i="35"/>
  <c r="AI29" i="35"/>
  <c r="AI28" i="35"/>
  <c r="AM28" i="35"/>
  <c r="AM29" i="35"/>
  <c r="AQ29" i="35"/>
  <c r="AQ28" i="35"/>
  <c r="AU28" i="35"/>
  <c r="AU29" i="35"/>
  <c r="AJ76" i="35"/>
  <c r="E76" i="35"/>
  <c r="AK76" i="35"/>
  <c r="H76" i="35"/>
  <c r="L76" i="35"/>
  <c r="P76" i="35"/>
  <c r="X76" i="35"/>
  <c r="AB76" i="35"/>
  <c r="AF76" i="35"/>
  <c r="AN76" i="35"/>
  <c r="AR76" i="35"/>
  <c r="AV76" i="35"/>
  <c r="BD76" i="35"/>
  <c r="I76" i="35"/>
  <c r="M76" i="35"/>
  <c r="Q76" i="35"/>
  <c r="Y76" i="35"/>
  <c r="AC76" i="35"/>
  <c r="AG76" i="35"/>
  <c r="AO76" i="35"/>
  <c r="AS76" i="35"/>
  <c r="AW76" i="35"/>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W76" i="33" s="1"/>
  <c r="AV65" i="33"/>
  <c r="AV76" i="33" s="1"/>
  <c r="AU65" i="33"/>
  <c r="AU76" i="33" s="1"/>
  <c r="AT65" i="33"/>
  <c r="AT76" i="33" s="1"/>
  <c r="AS65" i="33"/>
  <c r="AS76" i="33" s="1"/>
  <c r="AR65" i="33"/>
  <c r="AR76" i="33" s="1"/>
  <c r="AQ65" i="33"/>
  <c r="AQ76" i="33" s="1"/>
  <c r="AP65" i="33"/>
  <c r="AP76" i="33" s="1"/>
  <c r="AO65" i="33"/>
  <c r="AO76" i="33" s="1"/>
  <c r="AN65" i="33"/>
  <c r="AN76" i="33" s="1"/>
  <c r="AM65" i="33"/>
  <c r="AM76" i="33" s="1"/>
  <c r="AL65" i="33"/>
  <c r="AL76" i="33" s="1"/>
  <c r="AK65" i="33"/>
  <c r="AK76" i="33" s="1"/>
  <c r="AJ65" i="33"/>
  <c r="AJ76" i="33" s="1"/>
  <c r="AI65" i="33"/>
  <c r="AI76" i="33" s="1"/>
  <c r="AH65" i="33"/>
  <c r="AH76" i="33" s="1"/>
  <c r="AG65" i="33"/>
  <c r="AG76" i="33" s="1"/>
  <c r="AF65" i="33"/>
  <c r="AF76" i="33" s="1"/>
  <c r="AE65" i="33"/>
  <c r="AE76" i="33" s="1"/>
  <c r="AD65" i="33"/>
  <c r="AD76" i="33" s="1"/>
  <c r="AC65" i="33"/>
  <c r="AC76" i="33" s="1"/>
  <c r="AB65" i="33"/>
  <c r="AB76" i="33" s="1"/>
  <c r="AA65" i="33"/>
  <c r="AA76" i="33" s="1"/>
  <c r="Z65" i="33"/>
  <c r="Z76" i="33" s="1"/>
  <c r="Y65" i="33"/>
  <c r="Y76" i="33" s="1"/>
  <c r="X65" i="33"/>
  <c r="X76" i="33" s="1"/>
  <c r="W65" i="33"/>
  <c r="W76" i="33" s="1"/>
  <c r="V65" i="33"/>
  <c r="V76" i="33" s="1"/>
  <c r="U65" i="33"/>
  <c r="U76" i="33" s="1"/>
  <c r="T65" i="33"/>
  <c r="T76" i="33" s="1"/>
  <c r="S65" i="33"/>
  <c r="S76" i="33" s="1"/>
  <c r="R65" i="33"/>
  <c r="R76" i="33" s="1"/>
  <c r="Q65" i="33"/>
  <c r="Q76" i="33" s="1"/>
  <c r="P65" i="33"/>
  <c r="P76" i="33" s="1"/>
  <c r="O65" i="33"/>
  <c r="O76" i="33" s="1"/>
  <c r="N65" i="33"/>
  <c r="N76" i="33" s="1"/>
  <c r="M65" i="33"/>
  <c r="M76" i="33" s="1"/>
  <c r="L65" i="33"/>
  <c r="L76" i="33" s="1"/>
  <c r="K65" i="33"/>
  <c r="K76" i="33" s="1"/>
  <c r="J65" i="33"/>
  <c r="J76" i="33" s="1"/>
  <c r="I65" i="33"/>
  <c r="I76" i="33" s="1"/>
  <c r="H65" i="33"/>
  <c r="H76" i="33" s="1"/>
  <c r="G65" i="33"/>
  <c r="G76" i="33" s="1"/>
  <c r="F65" i="33"/>
  <c r="F76" i="33" s="1"/>
  <c r="E65" i="33"/>
  <c r="E76" i="33" s="1"/>
  <c r="E60" i="33"/>
  <c r="BD25" i="33"/>
  <c r="BD26" i="33" s="1"/>
  <c r="BC25" i="33"/>
  <c r="BC26" i="33" s="1"/>
  <c r="BB25" i="33"/>
  <c r="BB26" i="33" s="1"/>
  <c r="BA25" i="33"/>
  <c r="BA26" i="33" s="1"/>
  <c r="AZ25" i="33"/>
  <c r="AZ26" i="33" s="1"/>
  <c r="AY25" i="33"/>
  <c r="AY26" i="33" s="1"/>
  <c r="AX25" i="33"/>
  <c r="AX26" i="33" s="1"/>
  <c r="AW25" i="33"/>
  <c r="AV25" i="33"/>
  <c r="AU25" i="33"/>
  <c r="AT25" i="33"/>
  <c r="AS25" i="33"/>
  <c r="AR25" i="33"/>
  <c r="AQ25" i="33"/>
  <c r="AP25" i="33"/>
  <c r="AO25" i="33"/>
  <c r="AN25" i="33"/>
  <c r="AM25" i="33"/>
  <c r="AL25" i="33"/>
  <c r="AK25" i="33"/>
  <c r="AJ25" i="33"/>
  <c r="AI25" i="33"/>
  <c r="AH25" i="33"/>
  <c r="AG25" i="33"/>
  <c r="AF25" i="33"/>
  <c r="AE25" i="33"/>
  <c r="AD25" i="33"/>
  <c r="AC25" i="33"/>
  <c r="AB25" i="33"/>
  <c r="AA25" i="33"/>
  <c r="Z25" i="33"/>
  <c r="Y25" i="33"/>
  <c r="X25" i="33"/>
  <c r="W25" i="33"/>
  <c r="V25" i="33"/>
  <c r="U25" i="33"/>
  <c r="T25" i="33"/>
  <c r="S25" i="33"/>
  <c r="R25" i="33"/>
  <c r="Q25" i="33"/>
  <c r="P25" i="33"/>
  <c r="O25" i="33"/>
  <c r="N25" i="33"/>
  <c r="M25" i="33"/>
  <c r="L25" i="33"/>
  <c r="K25" i="33"/>
  <c r="J25" i="33"/>
  <c r="I25" i="33"/>
  <c r="H25" i="33"/>
  <c r="G25" i="33"/>
  <c r="F25" i="33"/>
  <c r="E25" i="33"/>
  <c r="AW18" i="33"/>
  <c r="AW26" i="33" s="1"/>
  <c r="AV18" i="33"/>
  <c r="AU18" i="33"/>
  <c r="AT18" i="33"/>
  <c r="AT26" i="33" s="1"/>
  <c r="AT28" i="33" s="1"/>
  <c r="AS18" i="33"/>
  <c r="AR18" i="33"/>
  <c r="AQ18" i="33"/>
  <c r="AP18" i="33"/>
  <c r="AP26" i="33" s="1"/>
  <c r="AP28" i="33" s="1"/>
  <c r="AO18" i="33"/>
  <c r="AO26" i="33" s="1"/>
  <c r="AN18" i="33"/>
  <c r="AM18" i="33"/>
  <c r="AL18" i="33"/>
  <c r="AL26" i="33" s="1"/>
  <c r="AK18" i="33"/>
  <c r="AJ18" i="33"/>
  <c r="AI18" i="33"/>
  <c r="AH18" i="33"/>
  <c r="AH26" i="33" s="1"/>
  <c r="AH28" i="33" s="1"/>
  <c r="AG18" i="33"/>
  <c r="AG26" i="33" s="1"/>
  <c r="AF18" i="33"/>
  <c r="AE18" i="33"/>
  <c r="AD18" i="33"/>
  <c r="AD26" i="33" s="1"/>
  <c r="AD28" i="33" s="1"/>
  <c r="AC18" i="33"/>
  <c r="AC26" i="33" s="1"/>
  <c r="AB18" i="33"/>
  <c r="AA18" i="33"/>
  <c r="Z18" i="33"/>
  <c r="Z26" i="33" s="1"/>
  <c r="Z28" i="33" s="1"/>
  <c r="Y18" i="33"/>
  <c r="Y26" i="33" s="1"/>
  <c r="X18" i="33"/>
  <c r="W18" i="33"/>
  <c r="V18" i="33"/>
  <c r="V26" i="33" s="1"/>
  <c r="U18" i="33"/>
  <c r="U26" i="33" s="1"/>
  <c r="T18" i="33"/>
  <c r="S18" i="33"/>
  <c r="R18" i="33"/>
  <c r="R26" i="33" s="1"/>
  <c r="R28" i="33" s="1"/>
  <c r="Q18" i="33"/>
  <c r="Q26" i="33" s="1"/>
  <c r="P18" i="33"/>
  <c r="O18" i="33"/>
  <c r="N18" i="33"/>
  <c r="N26" i="33" s="1"/>
  <c r="N28" i="33" s="1"/>
  <c r="M18" i="33"/>
  <c r="M26" i="33" s="1"/>
  <c r="L18" i="33"/>
  <c r="K18" i="33"/>
  <c r="J18" i="33"/>
  <c r="I18" i="33"/>
  <c r="H18" i="33"/>
  <c r="G18" i="33"/>
  <c r="F18" i="33"/>
  <c r="E18" i="33"/>
  <c r="E26" i="33" s="1"/>
  <c r="T35" i="37" l="1"/>
  <c r="R35" i="37"/>
  <c r="Q35" i="37"/>
  <c r="AJ35" i="37"/>
  <c r="AG35" i="37"/>
  <c r="O35" i="37"/>
  <c r="AZ35" i="37"/>
  <c r="J26" i="33"/>
  <c r="J28" i="33" s="1"/>
  <c r="V35" i="33" s="1"/>
  <c r="BA51" i="37"/>
  <c r="AL51" i="37"/>
  <c r="AX35" i="37"/>
  <c r="AP35" i="37"/>
  <c r="Z35" i="37"/>
  <c r="AA51" i="37"/>
  <c r="AQ51" i="37"/>
  <c r="AB51" i="37"/>
  <c r="BC35" i="37"/>
  <c r="AN35" i="37"/>
  <c r="AQ35" i="37"/>
  <c r="BA35" i="37"/>
  <c r="AP29" i="37"/>
  <c r="AT35" i="37"/>
  <c r="AL28" i="37"/>
  <c r="AL29" i="37"/>
  <c r="V28" i="37"/>
  <c r="V29" i="37" s="1"/>
  <c r="AL35" i="37"/>
  <c r="AD35" i="37"/>
  <c r="AI51" i="37"/>
  <c r="AU51" i="37"/>
  <c r="AY51" i="37"/>
  <c r="AS51" i="37"/>
  <c r="AF51" i="37"/>
  <c r="AV51" i="37"/>
  <c r="AE35" i="37"/>
  <c r="L35" i="37"/>
  <c r="AB35" i="37"/>
  <c r="AR35" i="37"/>
  <c r="S35" i="37"/>
  <c r="AY35" i="37"/>
  <c r="Y35" i="37"/>
  <c r="AO35" i="37"/>
  <c r="AT51" i="37"/>
  <c r="N35" i="37"/>
  <c r="Y29" i="37"/>
  <c r="AP43" i="37"/>
  <c r="AF43" i="37"/>
  <c r="BA43" i="37"/>
  <c r="BB35" i="37"/>
  <c r="AG51" i="37"/>
  <c r="AM51" i="37"/>
  <c r="AR51" i="37"/>
  <c r="W35" i="37"/>
  <c r="X35" i="37"/>
  <c r="K35" i="37"/>
  <c r="U35" i="37"/>
  <c r="AK35" i="37"/>
  <c r="J29" i="37"/>
  <c r="AE51" i="37"/>
  <c r="V35" i="37"/>
  <c r="AO51" i="37"/>
  <c r="AP51" i="37"/>
  <c r="AD51" i="37"/>
  <c r="AC51" i="37"/>
  <c r="AX51" i="37"/>
  <c r="AJ51" i="37"/>
  <c r="AZ51" i="37"/>
  <c r="AM35" i="37"/>
  <c r="P35" i="37"/>
  <c r="AF35" i="37"/>
  <c r="AV35" i="37"/>
  <c r="AA35" i="37"/>
  <c r="M35" i="37"/>
  <c r="AC35" i="37"/>
  <c r="AS35" i="37"/>
  <c r="AH35" i="37"/>
  <c r="Z29" i="37"/>
  <c r="AT28" i="37"/>
  <c r="AT29" i="37"/>
  <c r="AD28" i="37"/>
  <c r="N28" i="37"/>
  <c r="N29" i="37"/>
  <c r="F28" i="37"/>
  <c r="BA42" i="37"/>
  <c r="AW42" i="37"/>
  <c r="AS42" i="37"/>
  <c r="AO42" i="37"/>
  <c r="AK42" i="37"/>
  <c r="AG42" i="37"/>
  <c r="AC42" i="37"/>
  <c r="Y42" i="37"/>
  <c r="U42" i="37"/>
  <c r="AZ42" i="37"/>
  <c r="AU42" i="37"/>
  <c r="AP42" i="37"/>
  <c r="AJ42" i="37"/>
  <c r="AE42" i="37"/>
  <c r="Z42" i="37"/>
  <c r="T42" i="37"/>
  <c r="AX42" i="37"/>
  <c r="AM42" i="37"/>
  <c r="AB42" i="37"/>
  <c r="R42" i="37"/>
  <c r="BD42" i="37"/>
  <c r="AY42" i="37"/>
  <c r="AT42" i="37"/>
  <c r="AN42" i="37"/>
  <c r="AI42" i="37"/>
  <c r="AD42" i="37"/>
  <c r="X42" i="37"/>
  <c r="S42" i="37"/>
  <c r="BC42" i="37"/>
  <c r="AR42" i="37"/>
  <c r="AH42" i="37"/>
  <c r="W42" i="37"/>
  <c r="AQ42" i="37"/>
  <c r="V42" i="37"/>
  <c r="BB42" i="37"/>
  <c r="AV42" i="37"/>
  <c r="AL42" i="37"/>
  <c r="AF42" i="37"/>
  <c r="AA42" i="37"/>
  <c r="BC52" i="37"/>
  <c r="AY52" i="37"/>
  <c r="AU52" i="37"/>
  <c r="AQ52" i="37"/>
  <c r="AM52" i="37"/>
  <c r="AI52" i="37"/>
  <c r="AE52" i="37"/>
  <c r="BB52" i="37"/>
  <c r="BA52" i="37"/>
  <c r="AV52" i="37"/>
  <c r="AP52" i="37"/>
  <c r="AX52" i="37"/>
  <c r="AR52" i="37"/>
  <c r="AK52" i="37"/>
  <c r="AF52" i="37"/>
  <c r="BD52" i="37"/>
  <c r="AS52" i="37"/>
  <c r="AJ52" i="37"/>
  <c r="AC52" i="37"/>
  <c r="AW52" i="37"/>
  <c r="AG52" i="37"/>
  <c r="AZ52" i="37"/>
  <c r="AO52" i="37"/>
  <c r="AH52" i="37"/>
  <c r="AB52" i="37"/>
  <c r="AN52" i="37"/>
  <c r="AD52" i="37"/>
  <c r="AT52" i="37"/>
  <c r="AL52" i="37"/>
  <c r="BC53" i="37"/>
  <c r="AY53" i="37"/>
  <c r="AU53" i="37"/>
  <c r="AQ53" i="37"/>
  <c r="AM53" i="37"/>
  <c r="AI53" i="37"/>
  <c r="AE53" i="37"/>
  <c r="BA53" i="37"/>
  <c r="AV53" i="37"/>
  <c r="AP53" i="37"/>
  <c r="AK53" i="37"/>
  <c r="AF53" i="37"/>
  <c r="AZ53" i="37"/>
  <c r="AT53" i="37"/>
  <c r="AO53" i="37"/>
  <c r="AJ53" i="37"/>
  <c r="AD53" i="37"/>
  <c r="BB53" i="37"/>
  <c r="AR53" i="37"/>
  <c r="AG53" i="37"/>
  <c r="BD53" i="37"/>
  <c r="AN53" i="37"/>
  <c r="AW53" i="37"/>
  <c r="AX53" i="37"/>
  <c r="AL53" i="37"/>
  <c r="AH53" i="37"/>
  <c r="AS53" i="37"/>
  <c r="AC53" i="37"/>
  <c r="BD46" i="37"/>
  <c r="AZ46" i="37"/>
  <c r="AV46" i="37"/>
  <c r="AR46" i="37"/>
  <c r="AN46" i="37"/>
  <c r="BC46" i="37"/>
  <c r="AX46" i="37"/>
  <c r="AS46" i="37"/>
  <c r="AM46" i="37"/>
  <c r="AI46" i="37"/>
  <c r="AE46" i="37"/>
  <c r="AA46" i="37"/>
  <c r="W46" i="37"/>
  <c r="BB46" i="37"/>
  <c r="AU46" i="37"/>
  <c r="AO46" i="37"/>
  <c r="AH46" i="37"/>
  <c r="AC46" i="37"/>
  <c r="X46" i="37"/>
  <c r="AY46" i="37"/>
  <c r="AF46" i="37"/>
  <c r="BA46" i="37"/>
  <c r="AT46" i="37"/>
  <c r="AL46" i="37"/>
  <c r="AG46" i="37"/>
  <c r="AB46" i="37"/>
  <c r="V46" i="37"/>
  <c r="AQ46" i="37"/>
  <c r="AK46" i="37"/>
  <c r="Z46" i="37"/>
  <c r="AW46" i="37"/>
  <c r="Y46" i="37"/>
  <c r="AD46" i="37"/>
  <c r="AP46" i="37"/>
  <c r="AJ46" i="37"/>
  <c r="AA29" i="37"/>
  <c r="U29" i="37"/>
  <c r="BA48" i="37"/>
  <c r="AW48" i="37"/>
  <c r="AS48" i="37"/>
  <c r="AO48" i="37"/>
  <c r="AK48" i="37"/>
  <c r="AG48" i="37"/>
  <c r="AC48" i="37"/>
  <c r="Y48" i="37"/>
  <c r="AZ48" i="37"/>
  <c r="AU48" i="37"/>
  <c r="AP48" i="37"/>
  <c r="AJ48" i="37"/>
  <c r="AE48" i="37"/>
  <c r="Z48" i="37"/>
  <c r="AY48" i="37"/>
  <c r="AR48" i="37"/>
  <c r="AL48" i="37"/>
  <c r="AD48" i="37"/>
  <c r="BC48" i="37"/>
  <c r="AN48" i="37"/>
  <c r="AA48" i="37"/>
  <c r="BD48" i="37"/>
  <c r="AX48" i="37"/>
  <c r="AQ48" i="37"/>
  <c r="AI48" i="37"/>
  <c r="AB48" i="37"/>
  <c r="AV48" i="37"/>
  <c r="AH48" i="37"/>
  <c r="AM48" i="37"/>
  <c r="BB48" i="37"/>
  <c r="AF48" i="37"/>
  <c r="X48" i="37"/>
  <c r="AT48" i="37"/>
  <c r="BB50" i="37"/>
  <c r="AX50" i="37"/>
  <c r="AT50" i="37"/>
  <c r="AP50" i="37"/>
  <c r="AL50" i="37"/>
  <c r="AH50" i="37"/>
  <c r="AD50" i="37"/>
  <c r="Z50" i="37"/>
  <c r="BA50" i="37"/>
  <c r="AV50" i="37"/>
  <c r="AQ50" i="37"/>
  <c r="AK50" i="37"/>
  <c r="AF50" i="37"/>
  <c r="AA50" i="37"/>
  <c r="AZ50" i="37"/>
  <c r="AS50" i="37"/>
  <c r="AM50" i="37"/>
  <c r="AE50" i="37"/>
  <c r="AW50" i="37"/>
  <c r="AI50" i="37"/>
  <c r="AY50" i="37"/>
  <c r="AR50" i="37"/>
  <c r="AJ50" i="37"/>
  <c r="AC50" i="37"/>
  <c r="BD50" i="37"/>
  <c r="AO50" i="37"/>
  <c r="AB50" i="37"/>
  <c r="AG50" i="37"/>
  <c r="AU50" i="37"/>
  <c r="BC50" i="37"/>
  <c r="AN50" i="37"/>
  <c r="BA34" i="37"/>
  <c r="AW34" i="37"/>
  <c r="AS34" i="37"/>
  <c r="AO34" i="37"/>
  <c r="AK34" i="37"/>
  <c r="AG34" i="37"/>
  <c r="AC34" i="37"/>
  <c r="Y34" i="37"/>
  <c r="U34" i="37"/>
  <c r="Q34" i="37"/>
  <c r="M34" i="37"/>
  <c r="AU34" i="37"/>
  <c r="AM34" i="37"/>
  <c r="AE34" i="37"/>
  <c r="W34" i="37"/>
  <c r="O34" i="37"/>
  <c r="AZ34" i="37"/>
  <c r="AV34" i="37"/>
  <c r="AR34" i="37"/>
  <c r="AN34" i="37"/>
  <c r="AJ34" i="37"/>
  <c r="AF34" i="37"/>
  <c r="AB34" i="37"/>
  <c r="X34" i="37"/>
  <c r="T34" i="37"/>
  <c r="P34" i="37"/>
  <c r="L34" i="37"/>
  <c r="AY34" i="37"/>
  <c r="AQ34" i="37"/>
  <c r="AI34" i="37"/>
  <c r="AA34" i="37"/>
  <c r="S34" i="37"/>
  <c r="K34" i="37"/>
  <c r="AX34" i="37"/>
  <c r="AH34" i="37"/>
  <c r="R34" i="37"/>
  <c r="AP34" i="37"/>
  <c r="J34" i="37"/>
  <c r="AL34" i="37"/>
  <c r="AT34" i="37"/>
  <c r="AD34" i="37"/>
  <c r="N34" i="37"/>
  <c r="Z34" i="37"/>
  <c r="BB34" i="37"/>
  <c r="V34" i="37"/>
  <c r="BA49" i="37"/>
  <c r="AW49" i="37"/>
  <c r="AS49" i="37"/>
  <c r="AO49" i="37"/>
  <c r="AK49" i="37"/>
  <c r="AG49" i="37"/>
  <c r="AC49" i="37"/>
  <c r="Y49" i="37"/>
  <c r="AZ49" i="37"/>
  <c r="AU49" i="37"/>
  <c r="AP49" i="37"/>
  <c r="AJ49" i="37"/>
  <c r="AE49" i="37"/>
  <c r="Z49" i="37"/>
  <c r="BC49" i="37"/>
  <c r="AV49" i="37"/>
  <c r="AN49" i="37"/>
  <c r="AH49" i="37"/>
  <c r="AA49" i="37"/>
  <c r="AY49" i="37"/>
  <c r="AL49" i="37"/>
  <c r="BB49" i="37"/>
  <c r="AT49" i="37"/>
  <c r="AM49" i="37"/>
  <c r="AF49" i="37"/>
  <c r="AR49" i="37"/>
  <c r="AD49" i="37"/>
  <c r="AI49" i="37"/>
  <c r="BD49" i="37"/>
  <c r="AB49" i="37"/>
  <c r="AX49" i="37"/>
  <c r="AQ49" i="37"/>
  <c r="BB44" i="37"/>
  <c r="AX44" i="37"/>
  <c r="AT44" i="37"/>
  <c r="AP44" i="37"/>
  <c r="AL44" i="37"/>
  <c r="AH44" i="37"/>
  <c r="AD44" i="37"/>
  <c r="Z44" i="37"/>
  <c r="V44" i="37"/>
  <c r="AZ44" i="37"/>
  <c r="AU44" i="37"/>
  <c r="AO44" i="37"/>
  <c r="AJ44" i="37"/>
  <c r="AE44" i="37"/>
  <c r="Y44" i="37"/>
  <c r="T44" i="37"/>
  <c r="AW44" i="37"/>
  <c r="AM44" i="37"/>
  <c r="AB44" i="37"/>
  <c r="BD44" i="37"/>
  <c r="AY44" i="37"/>
  <c r="AS44" i="37"/>
  <c r="AN44" i="37"/>
  <c r="AI44" i="37"/>
  <c r="AC44" i="37"/>
  <c r="X44" i="37"/>
  <c r="BC44" i="37"/>
  <c r="AR44" i="37"/>
  <c r="AG44" i="37"/>
  <c r="W44" i="37"/>
  <c r="BA44" i="37"/>
  <c r="AF44" i="37"/>
  <c r="AQ44" i="37"/>
  <c r="AK44" i="37"/>
  <c r="AV44" i="37"/>
  <c r="AA44" i="37"/>
  <c r="U44" i="37"/>
  <c r="BD41" i="37"/>
  <c r="AZ41" i="37"/>
  <c r="AV41" i="37"/>
  <c r="AR41" i="37"/>
  <c r="AN41" i="37"/>
  <c r="AJ41" i="37"/>
  <c r="AF41" i="37"/>
  <c r="AB41" i="37"/>
  <c r="X41" i="37"/>
  <c r="T41" i="37"/>
  <c r="BB41" i="37"/>
  <c r="AW41" i="37"/>
  <c r="AQ41" i="37"/>
  <c r="AL41" i="37"/>
  <c r="AG41" i="37"/>
  <c r="AA41" i="37"/>
  <c r="V41" i="37"/>
  <c r="Q41" i="37"/>
  <c r="AT41" i="37"/>
  <c r="AI41" i="37"/>
  <c r="Y41" i="37"/>
  <c r="BA41" i="37"/>
  <c r="AU41" i="37"/>
  <c r="AP41" i="37"/>
  <c r="AK41" i="37"/>
  <c r="AE41" i="37"/>
  <c r="Z41" i="37"/>
  <c r="U41" i="37"/>
  <c r="AY41" i="37"/>
  <c r="AO41" i="37"/>
  <c r="AD41" i="37"/>
  <c r="S41" i="37"/>
  <c r="AM41" i="37"/>
  <c r="R41" i="37"/>
  <c r="AX41" i="37"/>
  <c r="AS41" i="37"/>
  <c r="BC41" i="37"/>
  <c r="AH41" i="37"/>
  <c r="AC41" i="37"/>
  <c r="W41" i="37"/>
  <c r="BA57" i="37"/>
  <c r="AW57" i="37"/>
  <c r="AS57" i="37"/>
  <c r="AO57" i="37"/>
  <c r="AK57" i="37"/>
  <c r="AG57" i="37"/>
  <c r="AZ57" i="37"/>
  <c r="AU57" i="37"/>
  <c r="AP57" i="37"/>
  <c r="AJ57" i="37"/>
  <c r="BD57" i="37"/>
  <c r="AY57" i="37"/>
  <c r="AT57" i="37"/>
  <c r="AN57" i="37"/>
  <c r="AI57" i="37"/>
  <c r="AV57" i="37"/>
  <c r="AL57" i="37"/>
  <c r="BB57" i="37"/>
  <c r="AM57" i="37"/>
  <c r="AX57" i="37"/>
  <c r="AH57" i="37"/>
  <c r="AR57" i="37"/>
  <c r="BC57" i="37"/>
  <c r="AQ57" i="37"/>
  <c r="BB45" i="37"/>
  <c r="AX45" i="37"/>
  <c r="AT45" i="37"/>
  <c r="AP45" i="37"/>
  <c r="AL45" i="37"/>
  <c r="AH45" i="37"/>
  <c r="AD45" i="37"/>
  <c r="Z45" i="37"/>
  <c r="V45" i="37"/>
  <c r="BA45" i="37"/>
  <c r="AV45" i="37"/>
  <c r="AQ45" i="37"/>
  <c r="AK45" i="37"/>
  <c r="AF45" i="37"/>
  <c r="AA45" i="37"/>
  <c r="U45" i="37"/>
  <c r="BD45" i="37"/>
  <c r="AS45" i="37"/>
  <c r="AI45" i="37"/>
  <c r="X45" i="37"/>
  <c r="AZ45" i="37"/>
  <c r="AU45" i="37"/>
  <c r="AO45" i="37"/>
  <c r="AJ45" i="37"/>
  <c r="AE45" i="37"/>
  <c r="Y45" i="37"/>
  <c r="AY45" i="37"/>
  <c r="AN45" i="37"/>
  <c r="AC45" i="37"/>
  <c r="AM45" i="37"/>
  <c r="AW45" i="37"/>
  <c r="AR45" i="37"/>
  <c r="BC45" i="37"/>
  <c r="AG45" i="37"/>
  <c r="AB45" i="37"/>
  <c r="W45" i="37"/>
  <c r="BB58" i="37"/>
  <c r="AX58" i="37"/>
  <c r="AT58" i="37"/>
  <c r="AP58" i="37"/>
  <c r="AL58" i="37"/>
  <c r="AH58" i="37"/>
  <c r="BD58" i="37"/>
  <c r="AY58" i="37"/>
  <c r="AS58" i="37"/>
  <c r="AN58" i="37"/>
  <c r="AI58" i="37"/>
  <c r="BC58" i="37"/>
  <c r="AW58" i="37"/>
  <c r="AR58" i="37"/>
  <c r="AM58" i="37"/>
  <c r="AU58" i="37"/>
  <c r="AJ58" i="37"/>
  <c r="AQ58" i="37"/>
  <c r="AK58" i="37"/>
  <c r="BA58" i="37"/>
  <c r="AO58" i="37"/>
  <c r="AZ58" i="37"/>
  <c r="AV58" i="37"/>
  <c r="BA36" i="37"/>
  <c r="AW36" i="37"/>
  <c r="AS36" i="37"/>
  <c r="AO36" i="37"/>
  <c r="AK36" i="37"/>
  <c r="AG36" i="37"/>
  <c r="AC36" i="37"/>
  <c r="Y36" i="37"/>
  <c r="U36" i="37"/>
  <c r="Q36" i="37"/>
  <c r="M36" i="37"/>
  <c r="AY36" i="37"/>
  <c r="AQ36" i="37"/>
  <c r="AI36" i="37"/>
  <c r="AA36" i="37"/>
  <c r="S36" i="37"/>
  <c r="O36" i="37"/>
  <c r="BD36" i="37"/>
  <c r="AZ36" i="37"/>
  <c r="AV36" i="37"/>
  <c r="AR36" i="37"/>
  <c r="AN36" i="37"/>
  <c r="AJ36" i="37"/>
  <c r="AF36" i="37"/>
  <c r="AB36" i="37"/>
  <c r="X36" i="37"/>
  <c r="T36" i="37"/>
  <c r="P36" i="37"/>
  <c r="L36" i="37"/>
  <c r="BC36" i="37"/>
  <c r="AU36" i="37"/>
  <c r="AM36" i="37"/>
  <c r="AE36" i="37"/>
  <c r="W36" i="37"/>
  <c r="AP36" i="37"/>
  <c r="Z36" i="37"/>
  <c r="AX36" i="37"/>
  <c r="R36" i="37"/>
  <c r="AT36" i="37"/>
  <c r="N36" i="37"/>
  <c r="BB36" i="37"/>
  <c r="AL36" i="37"/>
  <c r="V36" i="37"/>
  <c r="AH36" i="37"/>
  <c r="AD36" i="37"/>
  <c r="BB37" i="37"/>
  <c r="AX37" i="37"/>
  <c r="AT37" i="37"/>
  <c r="AP37" i="37"/>
  <c r="AL37" i="37"/>
  <c r="AH37" i="37"/>
  <c r="AD37" i="37"/>
  <c r="Z37" i="37"/>
  <c r="V37" i="37"/>
  <c r="R37" i="37"/>
  <c r="BC37" i="37"/>
  <c r="AW37" i="37"/>
  <c r="AR37" i="37"/>
  <c r="AM37" i="37"/>
  <c r="AG37" i="37"/>
  <c r="AB37" i="37"/>
  <c r="W37" i="37"/>
  <c r="Q37" i="37"/>
  <c r="M37" i="37"/>
  <c r="AU37" i="37"/>
  <c r="AJ37" i="37"/>
  <c r="Y37" i="37"/>
  <c r="O37" i="37"/>
  <c r="BA37" i="37"/>
  <c r="AV37" i="37"/>
  <c r="AQ37" i="37"/>
  <c r="AK37" i="37"/>
  <c r="AF37" i="37"/>
  <c r="AA37" i="37"/>
  <c r="U37" i="37"/>
  <c r="P37" i="37"/>
  <c r="AZ37" i="37"/>
  <c r="AO37" i="37"/>
  <c r="AE37" i="37"/>
  <c r="T37" i="37"/>
  <c r="BD37" i="37"/>
  <c r="AI37" i="37"/>
  <c r="N37" i="37"/>
  <c r="AS37" i="37"/>
  <c r="AN37" i="37"/>
  <c r="AY37" i="37"/>
  <c r="AC37" i="37"/>
  <c r="X37" i="37"/>
  <c r="S37" i="37"/>
  <c r="E62" i="37"/>
  <c r="AW30" i="37"/>
  <c r="AS30" i="37"/>
  <c r="AO30" i="37"/>
  <c r="AK30" i="37"/>
  <c r="AG30" i="37"/>
  <c r="AC30" i="37"/>
  <c r="Y30" i="37"/>
  <c r="U30" i="37"/>
  <c r="Q30" i="37"/>
  <c r="M30" i="37"/>
  <c r="I30" i="37"/>
  <c r="AV30" i="37"/>
  <c r="AR30" i="37"/>
  <c r="AN30" i="37"/>
  <c r="AJ30" i="37"/>
  <c r="AF30" i="37"/>
  <c r="AB30" i="37"/>
  <c r="X30" i="37"/>
  <c r="T30" i="37"/>
  <c r="P30" i="37"/>
  <c r="L30" i="37"/>
  <c r="H30" i="37"/>
  <c r="AU30" i="37"/>
  <c r="AM30" i="37"/>
  <c r="AE30" i="37"/>
  <c r="W30" i="37"/>
  <c r="O30" i="37"/>
  <c r="G30" i="37"/>
  <c r="AA30" i="37"/>
  <c r="K30" i="37"/>
  <c r="AX30" i="37"/>
  <c r="AH30" i="37"/>
  <c r="R30" i="37"/>
  <c r="AT30" i="37"/>
  <c r="AL30" i="37"/>
  <c r="AD30" i="37"/>
  <c r="V30" i="37"/>
  <c r="N30" i="37"/>
  <c r="F30" i="37"/>
  <c r="F60" i="37" s="1"/>
  <c r="AQ30" i="37"/>
  <c r="AI30" i="37"/>
  <c r="S30" i="37"/>
  <c r="AP30" i="37"/>
  <c r="Z30" i="37"/>
  <c r="J30" i="37"/>
  <c r="AW29" i="37"/>
  <c r="Q29" i="37"/>
  <c r="AQ29" i="37"/>
  <c r="K29" i="37"/>
  <c r="AB29" i="37"/>
  <c r="BD54" i="37"/>
  <c r="AZ54" i="37"/>
  <c r="AV54" i="37"/>
  <c r="AR54" i="37"/>
  <c r="AN54" i="37"/>
  <c r="AJ54" i="37"/>
  <c r="AF54" i="37"/>
  <c r="BA54" i="37"/>
  <c r="AU54" i="37"/>
  <c r="AP54" i="37"/>
  <c r="AK54" i="37"/>
  <c r="AE54" i="37"/>
  <c r="AY54" i="37"/>
  <c r="AT54" i="37"/>
  <c r="AO54" i="37"/>
  <c r="AI54" i="37"/>
  <c r="AD54" i="37"/>
  <c r="AW54" i="37"/>
  <c r="AL54" i="37"/>
  <c r="BC54" i="37"/>
  <c r="AQ54" i="37"/>
  <c r="AX54" i="37"/>
  <c r="BB54" i="37"/>
  <c r="AM54" i="37"/>
  <c r="AH54" i="37"/>
  <c r="AS54" i="37"/>
  <c r="AG54" i="37"/>
  <c r="BC38" i="37"/>
  <c r="AY38" i="37"/>
  <c r="AU38" i="37"/>
  <c r="AQ38" i="37"/>
  <c r="AM38" i="37"/>
  <c r="AI38" i="37"/>
  <c r="AE38" i="37"/>
  <c r="AA38" i="37"/>
  <c r="W38" i="37"/>
  <c r="S38" i="37"/>
  <c r="O38" i="37"/>
  <c r="BB38" i="37"/>
  <c r="AW38" i="37"/>
  <c r="AR38" i="37"/>
  <c r="AL38" i="37"/>
  <c r="AG38" i="37"/>
  <c r="AB38" i="37"/>
  <c r="V38" i="37"/>
  <c r="Q38" i="37"/>
  <c r="AZ38" i="37"/>
  <c r="AO38" i="37"/>
  <c r="AD38" i="37"/>
  <c r="N38" i="37"/>
  <c r="BA38" i="37"/>
  <c r="AV38" i="37"/>
  <c r="AP38" i="37"/>
  <c r="AK38" i="37"/>
  <c r="AF38" i="37"/>
  <c r="Z38" i="37"/>
  <c r="U38" i="37"/>
  <c r="P38" i="37"/>
  <c r="AT38" i="37"/>
  <c r="AJ38" i="37"/>
  <c r="Y38" i="37"/>
  <c r="T38" i="37"/>
  <c r="BD38" i="37"/>
  <c r="AH38" i="37"/>
  <c r="AS38" i="37"/>
  <c r="AX38" i="37"/>
  <c r="AC38" i="37"/>
  <c r="X38" i="37"/>
  <c r="AN38" i="37"/>
  <c r="R38" i="37"/>
  <c r="AW32" i="37"/>
  <c r="AS32" i="37"/>
  <c r="AO32" i="37"/>
  <c r="AK32" i="37"/>
  <c r="AG32" i="37"/>
  <c r="AC32" i="37"/>
  <c r="Y32" i="37"/>
  <c r="U32" i="37"/>
  <c r="Q32" i="37"/>
  <c r="M32" i="37"/>
  <c r="I32" i="37"/>
  <c r="AZ32" i="37"/>
  <c r="AV32" i="37"/>
  <c r="AR32" i="37"/>
  <c r="AN32" i="37"/>
  <c r="AJ32" i="37"/>
  <c r="AF32" i="37"/>
  <c r="AB32" i="37"/>
  <c r="X32" i="37"/>
  <c r="T32" i="37"/>
  <c r="P32" i="37"/>
  <c r="L32" i="37"/>
  <c r="H32" i="37"/>
  <c r="AU32" i="37"/>
  <c r="AM32" i="37"/>
  <c r="AE32" i="37"/>
  <c r="W32" i="37"/>
  <c r="O32" i="37"/>
  <c r="AQ32" i="37"/>
  <c r="AA32" i="37"/>
  <c r="K32" i="37"/>
  <c r="AP32" i="37"/>
  <c r="Z32" i="37"/>
  <c r="J32" i="37"/>
  <c r="AT32" i="37"/>
  <c r="AL32" i="37"/>
  <c r="AD32" i="37"/>
  <c r="V32" i="37"/>
  <c r="N32" i="37"/>
  <c r="AY32" i="37"/>
  <c r="AI32" i="37"/>
  <c r="S32" i="37"/>
  <c r="AX32" i="37"/>
  <c r="AH32" i="37"/>
  <c r="R32" i="37"/>
  <c r="BA33" i="37"/>
  <c r="AW33" i="37"/>
  <c r="AS33" i="37"/>
  <c r="AO33" i="37"/>
  <c r="AK33" i="37"/>
  <c r="AG33" i="37"/>
  <c r="AC33" i="37"/>
  <c r="Y33" i="37"/>
  <c r="U33" i="37"/>
  <c r="Q33" i="37"/>
  <c r="M33" i="37"/>
  <c r="I33" i="37"/>
  <c r="AY33" i="37"/>
  <c r="AQ33" i="37"/>
  <c r="AI33" i="37"/>
  <c r="AA33" i="37"/>
  <c r="S33" i="37"/>
  <c r="K33" i="37"/>
  <c r="AZ33" i="37"/>
  <c r="AV33" i="37"/>
  <c r="AR33" i="37"/>
  <c r="AN33" i="37"/>
  <c r="AJ33" i="37"/>
  <c r="AF33" i="37"/>
  <c r="AB33" i="37"/>
  <c r="X33" i="37"/>
  <c r="T33" i="37"/>
  <c r="P33" i="37"/>
  <c r="L33" i="37"/>
  <c r="AU33" i="37"/>
  <c r="AM33" i="37"/>
  <c r="AE33" i="37"/>
  <c r="W33" i="37"/>
  <c r="O33" i="37"/>
  <c r="AT33" i="37"/>
  <c r="AD33" i="37"/>
  <c r="N33" i="37"/>
  <c r="V33" i="37"/>
  <c r="AX33" i="37"/>
  <c r="R33" i="37"/>
  <c r="AP33" i="37"/>
  <c r="Z33" i="37"/>
  <c r="J33" i="37"/>
  <c r="AL33" i="37"/>
  <c r="AH33" i="37"/>
  <c r="AC28" i="35"/>
  <c r="AC29" i="35" s="1"/>
  <c r="M28" i="35"/>
  <c r="AV28" i="35"/>
  <c r="AV29" i="35" s="1"/>
  <c r="P29" i="35"/>
  <c r="P28" i="35"/>
  <c r="AO28" i="35"/>
  <c r="AO29" i="35"/>
  <c r="Y28" i="35"/>
  <c r="I28" i="35"/>
  <c r="I29" i="35" s="1"/>
  <c r="AR29" i="35"/>
  <c r="AR28" i="35"/>
  <c r="BD56" i="35"/>
  <c r="AZ56" i="35"/>
  <c r="AV56" i="35"/>
  <c r="AR56" i="35"/>
  <c r="AN56" i="35"/>
  <c r="AJ56" i="35"/>
  <c r="AF56" i="35"/>
  <c r="BC56" i="35"/>
  <c r="AY56" i="35"/>
  <c r="AU56" i="35"/>
  <c r="AQ56" i="35"/>
  <c r="AM56" i="35"/>
  <c r="AI56" i="35"/>
  <c r="BB56" i="35"/>
  <c r="AT56" i="35"/>
  <c r="AL56" i="35"/>
  <c r="BA56" i="35"/>
  <c r="AS56" i="35"/>
  <c r="AK56" i="35"/>
  <c r="AW56" i="35"/>
  <c r="AG56" i="35"/>
  <c r="AO56" i="35"/>
  <c r="AP56" i="35"/>
  <c r="AX56" i="35"/>
  <c r="AH56" i="35"/>
  <c r="BD48" i="35"/>
  <c r="AZ48" i="35"/>
  <c r="AV48" i="35"/>
  <c r="AR48" i="35"/>
  <c r="AN48" i="35"/>
  <c r="AJ48" i="35"/>
  <c r="AF48" i="35"/>
  <c r="AB48" i="35"/>
  <c r="X48" i="35"/>
  <c r="BC48" i="35"/>
  <c r="AY48" i="35"/>
  <c r="AU48" i="35"/>
  <c r="AQ48" i="35"/>
  <c r="AM48" i="35"/>
  <c r="AI48" i="35"/>
  <c r="AE48" i="35"/>
  <c r="AA48" i="35"/>
  <c r="AX48" i="35"/>
  <c r="AP48" i="35"/>
  <c r="AH48" i="35"/>
  <c r="Z48" i="35"/>
  <c r="AW48" i="35"/>
  <c r="AO48" i="35"/>
  <c r="AG48" i="35"/>
  <c r="Y48" i="35"/>
  <c r="BA48" i="35"/>
  <c r="AK48" i="35"/>
  <c r="AC48" i="35"/>
  <c r="BB48" i="35"/>
  <c r="AT48" i="35"/>
  <c r="AD48" i="35"/>
  <c r="AS48" i="35"/>
  <c r="AL48" i="35"/>
  <c r="BA40" i="35"/>
  <c r="AW40" i="35"/>
  <c r="AS40" i="35"/>
  <c r="AO40" i="35"/>
  <c r="AK40" i="35"/>
  <c r="AG40" i="35"/>
  <c r="AC40" i="35"/>
  <c r="Y40" i="35"/>
  <c r="U40" i="35"/>
  <c r="Q40" i="35"/>
  <c r="BD40" i="35"/>
  <c r="AZ40" i="35"/>
  <c r="AV40" i="35"/>
  <c r="AR40" i="35"/>
  <c r="AN40" i="35"/>
  <c r="AJ40" i="35"/>
  <c r="AF40" i="35"/>
  <c r="AB40" i="35"/>
  <c r="X40" i="35"/>
  <c r="T40" i="35"/>
  <c r="P40" i="35"/>
  <c r="AX40" i="35"/>
  <c r="AP40" i="35"/>
  <c r="AH40" i="35"/>
  <c r="Z40" i="35"/>
  <c r="R40" i="35"/>
  <c r="AT40" i="35"/>
  <c r="AD40" i="35"/>
  <c r="AY40" i="35"/>
  <c r="AI40" i="35"/>
  <c r="S40" i="35"/>
  <c r="BC40" i="35"/>
  <c r="AU40" i="35"/>
  <c r="AM40" i="35"/>
  <c r="AE40" i="35"/>
  <c r="W40" i="35"/>
  <c r="BB40" i="35"/>
  <c r="AL40" i="35"/>
  <c r="V40" i="35"/>
  <c r="AQ40" i="35"/>
  <c r="AA40" i="35"/>
  <c r="AZ32" i="35"/>
  <c r="AV32" i="35"/>
  <c r="AR32" i="35"/>
  <c r="AN32" i="35"/>
  <c r="AJ32" i="35"/>
  <c r="AF32" i="35"/>
  <c r="AB32" i="35"/>
  <c r="X32" i="35"/>
  <c r="T32" i="35"/>
  <c r="P32" i="35"/>
  <c r="L32" i="35"/>
  <c r="H32" i="35"/>
  <c r="AT32" i="35"/>
  <c r="AH32" i="35"/>
  <c r="Z32" i="35"/>
  <c r="R32" i="35"/>
  <c r="J32" i="35"/>
  <c r="AW32" i="35"/>
  <c r="AY32" i="35"/>
  <c r="AU32" i="35"/>
  <c r="AQ32" i="35"/>
  <c r="AM32" i="35"/>
  <c r="AI32" i="35"/>
  <c r="AE32" i="35"/>
  <c r="AA32" i="35"/>
  <c r="W32" i="35"/>
  <c r="S32" i="35"/>
  <c r="O32" i="35"/>
  <c r="K32" i="35"/>
  <c r="AX32" i="35"/>
  <c r="AP32" i="35"/>
  <c r="AL32" i="35"/>
  <c r="AD32" i="35"/>
  <c r="V32" i="35"/>
  <c r="N32" i="35"/>
  <c r="AS32" i="35"/>
  <c r="AC32" i="35"/>
  <c r="M32" i="35"/>
  <c r="Q32" i="35"/>
  <c r="AO32" i="35"/>
  <c r="Y32" i="35"/>
  <c r="I32" i="35"/>
  <c r="AK32" i="35"/>
  <c r="U32" i="35"/>
  <c r="AG32" i="35"/>
  <c r="AK28" i="35"/>
  <c r="AK29" i="35"/>
  <c r="U28" i="35"/>
  <c r="U29" i="35" s="1"/>
  <c r="AN28" i="35"/>
  <c r="AN29" i="35" s="1"/>
  <c r="X28" i="35"/>
  <c r="X29" i="35" s="1"/>
  <c r="H28" i="35"/>
  <c r="H29" i="35" s="1"/>
  <c r="BB39" i="35"/>
  <c r="AX39" i="35"/>
  <c r="AT39" i="35"/>
  <c r="AP39" i="35"/>
  <c r="AL39" i="35"/>
  <c r="AH39" i="35"/>
  <c r="AD39" i="35"/>
  <c r="Z39" i="35"/>
  <c r="V39" i="35"/>
  <c r="R39" i="35"/>
  <c r="BA39" i="35"/>
  <c r="AW39" i="35"/>
  <c r="AS39" i="35"/>
  <c r="AO39" i="35"/>
  <c r="AK39" i="35"/>
  <c r="AG39" i="35"/>
  <c r="AC39" i="35"/>
  <c r="Y39" i="35"/>
  <c r="U39" i="35"/>
  <c r="Q39" i="35"/>
  <c r="AY39" i="35"/>
  <c r="AQ39" i="35"/>
  <c r="AI39" i="35"/>
  <c r="AA39" i="35"/>
  <c r="S39" i="35"/>
  <c r="AU39" i="35"/>
  <c r="AE39" i="35"/>
  <c r="O39" i="35"/>
  <c r="AR39" i="35"/>
  <c r="AB39" i="35"/>
  <c r="BD39" i="35"/>
  <c r="AV39" i="35"/>
  <c r="AN39" i="35"/>
  <c r="AF39" i="35"/>
  <c r="X39" i="35"/>
  <c r="P39" i="35"/>
  <c r="BC39" i="35"/>
  <c r="AM39" i="35"/>
  <c r="W39" i="35"/>
  <c r="AZ39" i="35"/>
  <c r="AJ39" i="35"/>
  <c r="T39" i="35"/>
  <c r="AS28" i="35"/>
  <c r="AS29" i="35" s="1"/>
  <c r="AF29" i="35"/>
  <c r="AF28" i="35"/>
  <c r="AV31" i="35"/>
  <c r="AR31" i="35"/>
  <c r="AN31" i="35"/>
  <c r="AJ31" i="35"/>
  <c r="AF31" i="35"/>
  <c r="AB31" i="35"/>
  <c r="X31" i="35"/>
  <c r="T31" i="35"/>
  <c r="P31" i="35"/>
  <c r="L31" i="35"/>
  <c r="H31" i="35"/>
  <c r="AT31" i="35"/>
  <c r="AL31" i="35"/>
  <c r="AD31" i="35"/>
  <c r="V31" i="35"/>
  <c r="N31" i="35"/>
  <c r="AY31" i="35"/>
  <c r="AU31" i="35"/>
  <c r="AQ31" i="35"/>
  <c r="AM31" i="35"/>
  <c r="AI31" i="35"/>
  <c r="AE31" i="35"/>
  <c r="AA31" i="35"/>
  <c r="W31" i="35"/>
  <c r="S31" i="35"/>
  <c r="O31" i="35"/>
  <c r="K31" i="35"/>
  <c r="G31" i="35"/>
  <c r="AX31" i="35"/>
  <c r="AP31" i="35"/>
  <c r="AH31" i="35"/>
  <c r="Z31" i="35"/>
  <c r="R31" i="35"/>
  <c r="J31" i="35"/>
  <c r="AO31" i="35"/>
  <c r="Y31" i="35"/>
  <c r="I31" i="35"/>
  <c r="AC31" i="35"/>
  <c r="AK31" i="35"/>
  <c r="U31" i="35"/>
  <c r="AW31" i="35"/>
  <c r="AG31" i="35"/>
  <c r="Q31" i="35"/>
  <c r="AS31" i="35"/>
  <c r="M31" i="35"/>
  <c r="AB28" i="35"/>
  <c r="AB29" i="35" s="1"/>
  <c r="L28" i="35"/>
  <c r="L29" i="35" s="1"/>
  <c r="AT29" i="35"/>
  <c r="BC43" i="35"/>
  <c r="AY43" i="35"/>
  <c r="AU43" i="35"/>
  <c r="AQ43" i="35"/>
  <c r="AM43" i="35"/>
  <c r="AI43" i="35"/>
  <c r="AE43" i="35"/>
  <c r="AA43" i="35"/>
  <c r="W43" i="35"/>
  <c r="S43" i="35"/>
  <c r="BB43" i="35"/>
  <c r="AX43" i="35"/>
  <c r="AT43" i="35"/>
  <c r="AP43" i="35"/>
  <c r="AL43" i="35"/>
  <c r="AH43" i="35"/>
  <c r="AD43" i="35"/>
  <c r="Z43" i="35"/>
  <c r="V43" i="35"/>
  <c r="AW43" i="35"/>
  <c r="AO43" i="35"/>
  <c r="AG43" i="35"/>
  <c r="Y43" i="35"/>
  <c r="BD43" i="35"/>
  <c r="AV43" i="35"/>
  <c r="AN43" i="35"/>
  <c r="AF43" i="35"/>
  <c r="X43" i="35"/>
  <c r="AZ43" i="35"/>
  <c r="AJ43" i="35"/>
  <c r="T43" i="35"/>
  <c r="AR43" i="35"/>
  <c r="AK43" i="35"/>
  <c r="AS43" i="35"/>
  <c r="AC43" i="35"/>
  <c r="AB43" i="35"/>
  <c r="BA43" i="35"/>
  <c r="U43" i="35"/>
  <c r="BB52" i="35"/>
  <c r="AX52" i="35"/>
  <c r="AT52" i="35"/>
  <c r="AP52" i="35"/>
  <c r="AL52" i="35"/>
  <c r="AH52" i="35"/>
  <c r="AD52" i="35"/>
  <c r="BA52" i="35"/>
  <c r="AW52" i="35"/>
  <c r="AS52" i="35"/>
  <c r="AO52" i="35"/>
  <c r="AK52" i="35"/>
  <c r="AG52" i="35"/>
  <c r="AC52" i="35"/>
  <c r="BD52" i="35"/>
  <c r="AV52" i="35"/>
  <c r="AN52" i="35"/>
  <c r="AF52" i="35"/>
  <c r="BC52" i="35"/>
  <c r="AU52" i="35"/>
  <c r="AM52" i="35"/>
  <c r="AE52" i="35"/>
  <c r="AQ52" i="35"/>
  <c r="AY52" i="35"/>
  <c r="AB52" i="35"/>
  <c r="AZ52" i="35"/>
  <c r="AJ52" i="35"/>
  <c r="AI52" i="35"/>
  <c r="AR52" i="35"/>
  <c r="BB44" i="35"/>
  <c r="AX44" i="35"/>
  <c r="AT44" i="35"/>
  <c r="AP44" i="35"/>
  <c r="AL44" i="35"/>
  <c r="AH44" i="35"/>
  <c r="AD44" i="35"/>
  <c r="Z44" i="35"/>
  <c r="V44" i="35"/>
  <c r="BA44" i="35"/>
  <c r="AW44" i="35"/>
  <c r="AS44" i="35"/>
  <c r="AO44" i="35"/>
  <c r="AK44" i="35"/>
  <c r="AG44" i="35"/>
  <c r="AC44" i="35"/>
  <c r="Y44" i="35"/>
  <c r="U44" i="35"/>
  <c r="AZ44" i="35"/>
  <c r="AR44" i="35"/>
  <c r="AJ44" i="35"/>
  <c r="AB44" i="35"/>
  <c r="T44" i="35"/>
  <c r="AY44" i="35"/>
  <c r="AQ44" i="35"/>
  <c r="AI44" i="35"/>
  <c r="AA44" i="35"/>
  <c r="AU44" i="35"/>
  <c r="AE44" i="35"/>
  <c r="AM44" i="35"/>
  <c r="AF44" i="35"/>
  <c r="BD44" i="35"/>
  <c r="AN44" i="35"/>
  <c r="X44" i="35"/>
  <c r="BC44" i="35"/>
  <c r="W44" i="35"/>
  <c r="AV44" i="35"/>
  <c r="BC36" i="35"/>
  <c r="AY36" i="35"/>
  <c r="AU36" i="35"/>
  <c r="AQ36" i="35"/>
  <c r="AM36" i="35"/>
  <c r="AI36" i="35"/>
  <c r="AE36" i="35"/>
  <c r="AA36" i="35"/>
  <c r="W36" i="35"/>
  <c r="S36" i="35"/>
  <c r="O36" i="35"/>
  <c r="BB36" i="35"/>
  <c r="AX36" i="35"/>
  <c r="AT36" i="35"/>
  <c r="AP36" i="35"/>
  <c r="AL36" i="35"/>
  <c r="AH36" i="35"/>
  <c r="AD36" i="35"/>
  <c r="Z36" i="35"/>
  <c r="V36" i="35"/>
  <c r="R36" i="35"/>
  <c r="AZ36" i="35"/>
  <c r="AR36" i="35"/>
  <c r="AJ36" i="35"/>
  <c r="AB36" i="35"/>
  <c r="T36" i="35"/>
  <c r="M36" i="35"/>
  <c r="AV36" i="35"/>
  <c r="AF36" i="35"/>
  <c r="P36" i="35"/>
  <c r="AS36" i="35"/>
  <c r="AC36" i="35"/>
  <c r="N36" i="35"/>
  <c r="AW36" i="35"/>
  <c r="AO36" i="35"/>
  <c r="AG36" i="35"/>
  <c r="Y36" i="35"/>
  <c r="Q36" i="35"/>
  <c r="L36" i="35"/>
  <c r="BD36" i="35"/>
  <c r="AN36" i="35"/>
  <c r="X36" i="35"/>
  <c r="BA36" i="35"/>
  <c r="AK36" i="35"/>
  <c r="U36" i="35"/>
  <c r="AW28" i="35"/>
  <c r="AW29" i="35" s="1"/>
  <c r="AG28" i="35"/>
  <c r="Q28" i="35"/>
  <c r="Q29" i="35" s="1"/>
  <c r="E28" i="35"/>
  <c r="BC35" i="35"/>
  <c r="AZ35" i="35"/>
  <c r="AV35" i="35"/>
  <c r="AR35" i="35"/>
  <c r="AN35" i="35"/>
  <c r="AJ35" i="35"/>
  <c r="AF35" i="35"/>
  <c r="AB35" i="35"/>
  <c r="X35" i="35"/>
  <c r="T35" i="35"/>
  <c r="P35" i="35"/>
  <c r="L35" i="35"/>
  <c r="AX35" i="35"/>
  <c r="AP35" i="35"/>
  <c r="AH35" i="35"/>
  <c r="Z35" i="35"/>
  <c r="R35" i="35"/>
  <c r="BA35" i="35"/>
  <c r="AS35" i="35"/>
  <c r="AK35" i="35"/>
  <c r="AC35" i="35"/>
  <c r="U35" i="35"/>
  <c r="M35" i="35"/>
  <c r="AY35" i="35"/>
  <c r="AU35" i="35"/>
  <c r="AQ35" i="35"/>
  <c r="AM35" i="35"/>
  <c r="AI35" i="35"/>
  <c r="AE35" i="35"/>
  <c r="AA35" i="35"/>
  <c r="W35" i="35"/>
  <c r="S35" i="35"/>
  <c r="O35" i="35"/>
  <c r="K35" i="35"/>
  <c r="BB35" i="35"/>
  <c r="AT35" i="35"/>
  <c r="AL35" i="35"/>
  <c r="AD35" i="35"/>
  <c r="V35" i="35"/>
  <c r="N35" i="35"/>
  <c r="AW35" i="35"/>
  <c r="AO35" i="35"/>
  <c r="AG35" i="35"/>
  <c r="Y35" i="35"/>
  <c r="Q35" i="35"/>
  <c r="AJ29" i="35"/>
  <c r="AJ28" i="35"/>
  <c r="T28" i="35"/>
  <c r="T29" i="35" s="1"/>
  <c r="AL29" i="35"/>
  <c r="N29" i="35"/>
  <c r="BD59" i="35"/>
  <c r="AZ59" i="35"/>
  <c r="AV59" i="35"/>
  <c r="AR59" i="35"/>
  <c r="AN59" i="35"/>
  <c r="AJ59" i="35"/>
  <c r="BC59" i="35"/>
  <c r="AY59" i="35"/>
  <c r="AU59" i="35"/>
  <c r="AQ59" i="35"/>
  <c r="AM59" i="35"/>
  <c r="AI59" i="35"/>
  <c r="BB59" i="35"/>
  <c r="AT59" i="35"/>
  <c r="AL59" i="35"/>
  <c r="BA59" i="35"/>
  <c r="AS59" i="35"/>
  <c r="AK59" i="35"/>
  <c r="AP59" i="35"/>
  <c r="AO59" i="35"/>
  <c r="AW59" i="35"/>
  <c r="AX59" i="35"/>
  <c r="BA55" i="35"/>
  <c r="AW55" i="35"/>
  <c r="AS55" i="35"/>
  <c r="AO55" i="35"/>
  <c r="AK55" i="35"/>
  <c r="AG55" i="35"/>
  <c r="BD55" i="35"/>
  <c r="AZ55" i="35"/>
  <c r="AV55" i="35"/>
  <c r="AR55" i="35"/>
  <c r="AN55" i="35"/>
  <c r="AJ55" i="35"/>
  <c r="AF55" i="35"/>
  <c r="BC55" i="35"/>
  <c r="AU55" i="35"/>
  <c r="AM55" i="35"/>
  <c r="AE55" i="35"/>
  <c r="BB55" i="35"/>
  <c r="AT55" i="35"/>
  <c r="AL55" i="35"/>
  <c r="AP55" i="35"/>
  <c r="AH55" i="35"/>
  <c r="AQ55" i="35"/>
  <c r="AY55" i="35"/>
  <c r="AI55" i="35"/>
  <c r="AX55" i="35"/>
  <c r="F26" i="33"/>
  <c r="F28" i="33" s="1"/>
  <c r="F29" i="33" s="1"/>
  <c r="AS26" i="33"/>
  <c r="AS28" i="33" s="1"/>
  <c r="I26" i="33"/>
  <c r="I28" i="33" s="1"/>
  <c r="AW34" i="33" s="1"/>
  <c r="AK26" i="33"/>
  <c r="AK28" i="33" s="1"/>
  <c r="H26" i="33"/>
  <c r="H28" i="33" s="1"/>
  <c r="H29" i="33" s="1"/>
  <c r="L26" i="33"/>
  <c r="L28" i="33" s="1"/>
  <c r="P26" i="33"/>
  <c r="P28" i="33" s="1"/>
  <c r="T26" i="33"/>
  <c r="X26" i="33"/>
  <c r="X28" i="33" s="1"/>
  <c r="X29" i="33" s="1"/>
  <c r="AB26" i="33"/>
  <c r="AB28" i="33" s="1"/>
  <c r="AQ53" i="33" s="1"/>
  <c r="AF26" i="33"/>
  <c r="AF28" i="33" s="1"/>
  <c r="AF29" i="33" s="1"/>
  <c r="AJ26" i="33"/>
  <c r="AJ28" i="33" s="1"/>
  <c r="AN26" i="33"/>
  <c r="AN28" i="33" s="1"/>
  <c r="AN29" i="33" s="1"/>
  <c r="AR26" i="33"/>
  <c r="AR28" i="33" s="1"/>
  <c r="AR29" i="33" s="1"/>
  <c r="AV26" i="33"/>
  <c r="AV28" i="33" s="1"/>
  <c r="AH29" i="33"/>
  <c r="O26" i="33"/>
  <c r="O28" i="33" s="1"/>
  <c r="O29" i="33" s="1"/>
  <c r="AP29" i="33"/>
  <c r="J29" i="33"/>
  <c r="K26" i="33"/>
  <c r="K28" i="33" s="1"/>
  <c r="S26" i="33"/>
  <c r="S28" i="33" s="1"/>
  <c r="S29" i="33" s="1"/>
  <c r="W26" i="33"/>
  <c r="W28" i="33" s="1"/>
  <c r="W29" i="33" s="1"/>
  <c r="AA26" i="33"/>
  <c r="AA28" i="33" s="1"/>
  <c r="AA29" i="33" s="1"/>
  <c r="AE26" i="33"/>
  <c r="AE28" i="33" s="1"/>
  <c r="AE29" i="33" s="1"/>
  <c r="AI26" i="33"/>
  <c r="AI28" i="33" s="1"/>
  <c r="AM26" i="33"/>
  <c r="AM28" i="33" s="1"/>
  <c r="AQ26" i="33"/>
  <c r="AQ28" i="33" s="1"/>
  <c r="AU26" i="33"/>
  <c r="AU28" i="33" s="1"/>
  <c r="N29" i="33"/>
  <c r="AA35" i="33"/>
  <c r="R29" i="33"/>
  <c r="AT29" i="33"/>
  <c r="Z29" i="33"/>
  <c r="AQ35" i="33"/>
  <c r="G26" i="33"/>
  <c r="G28" i="33" s="1"/>
  <c r="AW32" i="33" s="1"/>
  <c r="C9" i="33"/>
  <c r="T28" i="33"/>
  <c r="T29" i="33" s="1"/>
  <c r="BB53" i="33"/>
  <c r="E28" i="33"/>
  <c r="M28" i="33"/>
  <c r="U28" i="33"/>
  <c r="Y28" i="33"/>
  <c r="AC28" i="33"/>
  <c r="AO28" i="33"/>
  <c r="AJ34" i="33"/>
  <c r="AB34" i="33"/>
  <c r="BB34" i="33"/>
  <c r="AW35" i="33"/>
  <c r="AO35" i="33"/>
  <c r="AG35" i="33"/>
  <c r="Y35" i="33"/>
  <c r="Q35" i="33"/>
  <c r="AZ35" i="33"/>
  <c r="AP35" i="33"/>
  <c r="AE35" i="33"/>
  <c r="T35" i="33"/>
  <c r="AY35" i="33"/>
  <c r="AN35" i="33"/>
  <c r="AD35" i="33"/>
  <c r="S35" i="33"/>
  <c r="AX35" i="33"/>
  <c r="AH35" i="33"/>
  <c r="R35" i="33"/>
  <c r="BC35" i="33"/>
  <c r="W35" i="33"/>
  <c r="BD39" i="33"/>
  <c r="AZ39" i="33"/>
  <c r="AV39" i="33"/>
  <c r="AR39" i="33"/>
  <c r="AN39" i="33"/>
  <c r="AJ39" i="33"/>
  <c r="AF39" i="33"/>
  <c r="AB39" i="33"/>
  <c r="X39" i="33"/>
  <c r="T39" i="33"/>
  <c r="P39" i="33"/>
  <c r="AY39" i="33"/>
  <c r="AT39" i="33"/>
  <c r="AO39" i="33"/>
  <c r="AI39" i="33"/>
  <c r="AD39" i="33"/>
  <c r="Y39" i="33"/>
  <c r="S39" i="33"/>
  <c r="BC39" i="33"/>
  <c r="AX39" i="33"/>
  <c r="AS39" i="33"/>
  <c r="AM39" i="33"/>
  <c r="AH39" i="33"/>
  <c r="AC39" i="33"/>
  <c r="W39" i="33"/>
  <c r="R39" i="33"/>
  <c r="BB39" i="33"/>
  <c r="AW39" i="33"/>
  <c r="AQ39" i="33"/>
  <c r="AL39" i="33"/>
  <c r="AG39" i="33"/>
  <c r="AA39" i="33"/>
  <c r="V39" i="33"/>
  <c r="Q39" i="33"/>
  <c r="BA39" i="33"/>
  <c r="AU39" i="33"/>
  <c r="AK39" i="33"/>
  <c r="AE39" i="33"/>
  <c r="U39" i="33"/>
  <c r="O39" i="33"/>
  <c r="AP39" i="33"/>
  <c r="Z39" i="33"/>
  <c r="BB43" i="33"/>
  <c r="AX43" i="33"/>
  <c r="AT43" i="33"/>
  <c r="AP43" i="33"/>
  <c r="AL43" i="33"/>
  <c r="AH43" i="33"/>
  <c r="AD43" i="33"/>
  <c r="Z43" i="33"/>
  <c r="V43" i="33"/>
  <c r="BA43" i="33"/>
  <c r="AV43" i="33"/>
  <c r="AQ43" i="33"/>
  <c r="AK43" i="33"/>
  <c r="AF43" i="33"/>
  <c r="AA43" i="33"/>
  <c r="U43" i="33"/>
  <c r="AZ43" i="33"/>
  <c r="AU43" i="33"/>
  <c r="AO43" i="33"/>
  <c r="AJ43" i="33"/>
  <c r="AE43" i="33"/>
  <c r="Y43" i="33"/>
  <c r="T43" i="33"/>
  <c r="BD43" i="33"/>
  <c r="AY43" i="33"/>
  <c r="AS43" i="33"/>
  <c r="AN43" i="33"/>
  <c r="AI43" i="33"/>
  <c r="AC43" i="33"/>
  <c r="X43" i="33"/>
  <c r="S43" i="33"/>
  <c r="BC43" i="33"/>
  <c r="AW43" i="33"/>
  <c r="AR43" i="33"/>
  <c r="AG43" i="33"/>
  <c r="AB43" i="33"/>
  <c r="AM43" i="33"/>
  <c r="W43" i="33"/>
  <c r="V28" i="33"/>
  <c r="V29" i="33" s="1"/>
  <c r="BD51" i="33"/>
  <c r="AZ51" i="33"/>
  <c r="AV51" i="33"/>
  <c r="AR51" i="33"/>
  <c r="AN51" i="33"/>
  <c r="AJ51" i="33"/>
  <c r="AF51" i="33"/>
  <c r="AB51" i="33"/>
  <c r="BA51" i="33"/>
  <c r="AU51" i="33"/>
  <c r="AP51" i="33"/>
  <c r="AK51" i="33"/>
  <c r="AE51" i="33"/>
  <c r="AY51" i="33"/>
  <c r="AT51" i="33"/>
  <c r="AO51" i="33"/>
  <c r="AI51" i="33"/>
  <c r="AD51" i="33"/>
  <c r="AX51" i="33"/>
  <c r="BC51" i="33"/>
  <c r="AS51" i="33"/>
  <c r="AM51" i="33"/>
  <c r="AL51" i="33"/>
  <c r="AA51" i="33"/>
  <c r="BB51" i="33"/>
  <c r="AH51" i="33"/>
  <c r="AW51" i="33"/>
  <c r="AG51" i="33"/>
  <c r="AC51" i="33"/>
  <c r="AQ51" i="33"/>
  <c r="BB55" i="33"/>
  <c r="AX55" i="33"/>
  <c r="AT55" i="33"/>
  <c r="AP55" i="33"/>
  <c r="AL55" i="33"/>
  <c r="AH55" i="33"/>
  <c r="BD55" i="33"/>
  <c r="AY55" i="33"/>
  <c r="AS55" i="33"/>
  <c r="AN55" i="33"/>
  <c r="AI55" i="33"/>
  <c r="BC55" i="33"/>
  <c r="AW55" i="33"/>
  <c r="AR55" i="33"/>
  <c r="AM55" i="33"/>
  <c r="AG55" i="33"/>
  <c r="BA55" i="33"/>
  <c r="AV55" i="33"/>
  <c r="AQ55" i="33"/>
  <c r="AK55" i="33"/>
  <c r="AF55" i="33"/>
  <c r="AZ55" i="33"/>
  <c r="AU55" i="33"/>
  <c r="AO55" i="33"/>
  <c r="AJ55" i="33"/>
  <c r="AE55" i="33"/>
  <c r="BD59" i="33"/>
  <c r="AZ59" i="33"/>
  <c r="AV59" i="33"/>
  <c r="AR59" i="33"/>
  <c r="AN59" i="33"/>
  <c r="AJ59" i="33"/>
  <c r="BA59" i="33"/>
  <c r="AU59" i="33"/>
  <c r="AP59" i="33"/>
  <c r="AK59" i="33"/>
  <c r="AY59" i="33"/>
  <c r="AT59" i="33"/>
  <c r="AO59" i="33"/>
  <c r="AI59" i="33"/>
  <c r="BC59" i="33"/>
  <c r="AX59" i="33"/>
  <c r="AS59" i="33"/>
  <c r="AM59" i="33"/>
  <c r="BB59" i="33"/>
  <c r="AW59" i="33"/>
  <c r="AQ59" i="33"/>
  <c r="AL59" i="33"/>
  <c r="AL28" i="33"/>
  <c r="AL29" i="33" s="1"/>
  <c r="Q28" i="33"/>
  <c r="AD29" i="33"/>
  <c r="AF35" i="33"/>
  <c r="AG28" i="33"/>
  <c r="AG29" i="33" s="1"/>
  <c r="AW28" i="33"/>
  <c r="AW29" i="33"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V26" i="31" s="1"/>
  <c r="AU18" i="31"/>
  <c r="AU26" i="31" s="1"/>
  <c r="AT18" i="31"/>
  <c r="AS18" i="31"/>
  <c r="AS26" i="31" s="1"/>
  <c r="AR18" i="31"/>
  <c r="AR26" i="31" s="1"/>
  <c r="AQ18" i="31"/>
  <c r="AQ26" i="31" s="1"/>
  <c r="AP18" i="31"/>
  <c r="AO18" i="31"/>
  <c r="AO26" i="31" s="1"/>
  <c r="AN18" i="31"/>
  <c r="AN26" i="31" s="1"/>
  <c r="AM18" i="31"/>
  <c r="AM26" i="31" s="1"/>
  <c r="AL18" i="31"/>
  <c r="AK18" i="31"/>
  <c r="AK26" i="31" s="1"/>
  <c r="AJ18" i="31"/>
  <c r="AJ26" i="31" s="1"/>
  <c r="AI18" i="31"/>
  <c r="AI26" i="31" s="1"/>
  <c r="AH18" i="31"/>
  <c r="AG18" i="31"/>
  <c r="AG26" i="31" s="1"/>
  <c r="AF18" i="31"/>
  <c r="AF26" i="31" s="1"/>
  <c r="AE18" i="31"/>
  <c r="AE26" i="31" s="1"/>
  <c r="AD18" i="31"/>
  <c r="AC18" i="31"/>
  <c r="AC26" i="31" s="1"/>
  <c r="AB18" i="31"/>
  <c r="AB26" i="31" s="1"/>
  <c r="AA18" i="31"/>
  <c r="AA26" i="31" s="1"/>
  <c r="Z18" i="31"/>
  <c r="Y18" i="31"/>
  <c r="X18" i="31"/>
  <c r="X26" i="31" s="1"/>
  <c r="W18" i="31"/>
  <c r="W26" i="31" s="1"/>
  <c r="V18" i="31"/>
  <c r="U18" i="31"/>
  <c r="U26" i="31" s="1"/>
  <c r="T18" i="31"/>
  <c r="T26" i="31" s="1"/>
  <c r="S18" i="31"/>
  <c r="S26" i="31" s="1"/>
  <c r="R18" i="31"/>
  <c r="Q18" i="31"/>
  <c r="Q26" i="31" s="1"/>
  <c r="P18" i="31"/>
  <c r="P26" i="31" s="1"/>
  <c r="O18" i="31"/>
  <c r="O26" i="31" s="1"/>
  <c r="N18" i="31"/>
  <c r="M18" i="31"/>
  <c r="M26" i="31" s="1"/>
  <c r="L18" i="31"/>
  <c r="K18" i="31"/>
  <c r="J18" i="31"/>
  <c r="I18" i="31"/>
  <c r="I26" i="31" s="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BB35" i="33" l="1"/>
  <c r="L35" i="33"/>
  <c r="AR35" i="33"/>
  <c r="X35" i="33"/>
  <c r="AT35" i="33"/>
  <c r="Z35" i="33"/>
  <c r="AU35" i="33"/>
  <c r="U35" i="33"/>
  <c r="AK35" i="33"/>
  <c r="BA35" i="33"/>
  <c r="J34" i="33"/>
  <c r="AL35" i="33"/>
  <c r="I29" i="33"/>
  <c r="K35" i="33"/>
  <c r="AM35" i="33"/>
  <c r="AB35" i="33"/>
  <c r="N35" i="33"/>
  <c r="AI35" i="33"/>
  <c r="O35" i="33"/>
  <c r="AJ35" i="33"/>
  <c r="M35" i="33"/>
  <c r="AC35" i="33"/>
  <c r="AS35" i="33"/>
  <c r="P34" i="33"/>
  <c r="U34" i="33"/>
  <c r="P35" i="33"/>
  <c r="AV35" i="33"/>
  <c r="G26" i="31"/>
  <c r="G28" i="31" s="1"/>
  <c r="G29" i="31" s="1"/>
  <c r="K26" i="31"/>
  <c r="H26" i="31"/>
  <c r="H28" i="31" s="1"/>
  <c r="H29" i="31" s="1"/>
  <c r="L26" i="31"/>
  <c r="L28" i="31" s="1"/>
  <c r="L29" i="31" s="1"/>
  <c r="S39" i="37"/>
  <c r="AN39" i="37"/>
  <c r="AW39" i="37"/>
  <c r="AG39" i="37"/>
  <c r="Q39" i="37"/>
  <c r="AM39" i="37"/>
  <c r="R39" i="37"/>
  <c r="T39" i="37"/>
  <c r="AL39" i="37"/>
  <c r="P39" i="37"/>
  <c r="O39" i="37"/>
  <c r="BD39" i="37"/>
  <c r="Y39" i="37"/>
  <c r="AB39" i="37"/>
  <c r="AV39" i="37"/>
  <c r="AJ39" i="37"/>
  <c r="AY39" i="37"/>
  <c r="AR39" i="37"/>
  <c r="AQ39" i="37"/>
  <c r="Z39" i="37"/>
  <c r="AS39" i="37"/>
  <c r="AC39" i="37"/>
  <c r="BC39" i="37"/>
  <c r="BC60" i="37" s="1"/>
  <c r="AH39" i="37"/>
  <c r="AZ39" i="37"/>
  <c r="BB39" i="37"/>
  <c r="AF39" i="37"/>
  <c r="AU39" i="37"/>
  <c r="AD39" i="37"/>
  <c r="AO39" i="37"/>
  <c r="AX39" i="37"/>
  <c r="AP39" i="37"/>
  <c r="AA39" i="37"/>
  <c r="AT39" i="37"/>
  <c r="BA39" i="37"/>
  <c r="BA60" i="37" s="1"/>
  <c r="AK39" i="37"/>
  <c r="U39" i="37"/>
  <c r="W39" i="37"/>
  <c r="AE39" i="37"/>
  <c r="V39" i="37"/>
  <c r="X39" i="37"/>
  <c r="AI39" i="37"/>
  <c r="AT55" i="37"/>
  <c r="BA55" i="37"/>
  <c r="AF55" i="37"/>
  <c r="AJ55" i="37"/>
  <c r="AG55" i="37"/>
  <c r="AN55" i="37"/>
  <c r="BB55" i="37"/>
  <c r="AQ55" i="37"/>
  <c r="BC55" i="37"/>
  <c r="AX55" i="37"/>
  <c r="AP55" i="37"/>
  <c r="AV55" i="37"/>
  <c r="AZ55" i="37"/>
  <c r="AE55" i="37"/>
  <c r="AS55" i="37"/>
  <c r="AM55" i="37"/>
  <c r="AI55" i="37"/>
  <c r="AW55" i="37"/>
  <c r="AL55" i="37"/>
  <c r="AU55" i="37"/>
  <c r="AY55" i="37"/>
  <c r="AK55" i="37"/>
  <c r="AO55" i="37"/>
  <c r="AR55" i="37"/>
  <c r="AH55" i="37"/>
  <c r="BD55" i="37"/>
  <c r="AD29" i="37"/>
  <c r="W47" i="37"/>
  <c r="AY47" i="37"/>
  <c r="AP47" i="37"/>
  <c r="Z47" i="37"/>
  <c r="AK47" i="37"/>
  <c r="AW47" i="37"/>
  <c r="AS47" i="37"/>
  <c r="AN47" i="37"/>
  <c r="AM47" i="37"/>
  <c r="AJ47" i="37"/>
  <c r="AH47" i="37"/>
  <c r="AA47" i="37"/>
  <c r="BC47" i="37"/>
  <c r="AD47" i="37"/>
  <c r="BD47" i="37"/>
  <c r="AU47" i="37"/>
  <c r="BB47" i="37"/>
  <c r="BB60" i="37" s="1"/>
  <c r="AL47" i="37"/>
  <c r="BA47" i="37"/>
  <c r="AF47" i="37"/>
  <c r="AO47" i="37"/>
  <c r="AE47" i="37"/>
  <c r="AG47" i="37"/>
  <c r="X47" i="37"/>
  <c r="AX47" i="37"/>
  <c r="AV47" i="37"/>
  <c r="AI47" i="37"/>
  <c r="Y47" i="37"/>
  <c r="AT47" i="37"/>
  <c r="AQ47" i="37"/>
  <c r="AB47" i="37"/>
  <c r="AZ47" i="37"/>
  <c r="AZ60" i="37" s="1"/>
  <c r="AC47" i="37"/>
  <c r="AR47" i="37"/>
  <c r="AD31" i="37"/>
  <c r="AD60" i="37" s="1"/>
  <c r="N31" i="37"/>
  <c r="N60" i="37" s="1"/>
  <c r="V31" i="37"/>
  <c r="V60" i="37" s="1"/>
  <c r="AT31" i="37"/>
  <c r="AL31" i="37"/>
  <c r="AL60" i="37" s="1"/>
  <c r="AS31" i="37"/>
  <c r="AC31" i="37"/>
  <c r="M31" i="37"/>
  <c r="M60" i="37" s="1"/>
  <c r="AN31" i="37"/>
  <c r="X31" i="37"/>
  <c r="H31" i="37"/>
  <c r="H60" i="37" s="1"/>
  <c r="AE31" i="37"/>
  <c r="J31" i="37"/>
  <c r="J60" i="37" s="1"/>
  <c r="AP31" i="37"/>
  <c r="AP60" i="37" s="1"/>
  <c r="G31" i="37"/>
  <c r="G60" i="37" s="1"/>
  <c r="AA31" i="37"/>
  <c r="U31" i="37"/>
  <c r="U60" i="37" s="1"/>
  <c r="AF31" i="37"/>
  <c r="Z31" i="37"/>
  <c r="AM31" i="37"/>
  <c r="AQ31" i="37"/>
  <c r="AW31" i="37"/>
  <c r="AG31" i="37"/>
  <c r="Q31" i="37"/>
  <c r="Q60" i="37" s="1"/>
  <c r="AR31" i="37"/>
  <c r="AR60" i="37" s="1"/>
  <c r="L31" i="37"/>
  <c r="L60" i="37" s="1"/>
  <c r="AY31" i="37"/>
  <c r="AO31" i="37"/>
  <c r="Y31" i="37"/>
  <c r="Y60" i="37" s="1"/>
  <c r="I31" i="37"/>
  <c r="I60" i="37" s="1"/>
  <c r="AJ31" i="37"/>
  <c r="T31" i="37"/>
  <c r="T60" i="37" s="1"/>
  <c r="AU31" i="37"/>
  <c r="R31" i="37"/>
  <c r="AX31" i="37"/>
  <c r="AX60" i="37" s="1"/>
  <c r="W31" i="37"/>
  <c r="AI31" i="37"/>
  <c r="AK31" i="37"/>
  <c r="AV31" i="37"/>
  <c r="P31" i="37"/>
  <c r="K31" i="37"/>
  <c r="K60" i="37" s="1"/>
  <c r="AB31" i="37"/>
  <c r="AB60" i="37" s="1"/>
  <c r="O31" i="37"/>
  <c r="AH31" i="37"/>
  <c r="S31" i="37"/>
  <c r="S60" i="37" s="1"/>
  <c r="F29" i="37"/>
  <c r="F61" i="37"/>
  <c r="F62" i="37" s="1"/>
  <c r="G61" i="37" s="1"/>
  <c r="E63" i="37"/>
  <c r="E64" i="37" s="1"/>
  <c r="E77" i="37" s="1"/>
  <c r="E80" i="37" s="1"/>
  <c r="E81" i="37" s="1"/>
  <c r="BD60" i="37"/>
  <c r="AS60" i="37"/>
  <c r="BB58" i="35"/>
  <c r="AX58" i="35"/>
  <c r="AT58" i="35"/>
  <c r="AP58" i="35"/>
  <c r="AL58" i="35"/>
  <c r="BA58" i="35"/>
  <c r="AW58" i="35"/>
  <c r="AS58" i="35"/>
  <c r="AO58" i="35"/>
  <c r="AK58" i="35"/>
  <c r="AZ58" i="35"/>
  <c r="AR58" i="35"/>
  <c r="AJ58" i="35"/>
  <c r="AY58" i="35"/>
  <c r="AQ58" i="35"/>
  <c r="AI58" i="35"/>
  <c r="AV58" i="35"/>
  <c r="AH58" i="35"/>
  <c r="AU58" i="35"/>
  <c r="AM58" i="35"/>
  <c r="BD58" i="35"/>
  <c r="BC58" i="35"/>
  <c r="AN58" i="35"/>
  <c r="BA50" i="35"/>
  <c r="AW50" i="35"/>
  <c r="AS50" i="35"/>
  <c r="AO50" i="35"/>
  <c r="AK50" i="35"/>
  <c r="AG50" i="35"/>
  <c r="AC50" i="35"/>
  <c r="BD50" i="35"/>
  <c r="AZ50" i="35"/>
  <c r="AV50" i="35"/>
  <c r="AR50" i="35"/>
  <c r="AN50" i="35"/>
  <c r="AJ50" i="35"/>
  <c r="AF50" i="35"/>
  <c r="AB50" i="35"/>
  <c r="AY50" i="35"/>
  <c r="AQ50" i="35"/>
  <c r="AI50" i="35"/>
  <c r="AA50" i="35"/>
  <c r="AX50" i="35"/>
  <c r="AP50" i="35"/>
  <c r="AH50" i="35"/>
  <c r="Z50" i="35"/>
  <c r="BB50" i="35"/>
  <c r="AL50" i="35"/>
  <c r="AD50" i="35"/>
  <c r="BC50" i="35"/>
  <c r="AU50" i="35"/>
  <c r="AE50" i="35"/>
  <c r="AT50" i="35"/>
  <c r="AM50" i="35"/>
  <c r="BD38" i="35"/>
  <c r="AZ38" i="35"/>
  <c r="AV38" i="35"/>
  <c r="AR38" i="35"/>
  <c r="AN38" i="35"/>
  <c r="AJ38" i="35"/>
  <c r="AF38" i="35"/>
  <c r="AB38" i="35"/>
  <c r="X38" i="35"/>
  <c r="T38" i="35"/>
  <c r="P38" i="35"/>
  <c r="BC38" i="35"/>
  <c r="AY38" i="35"/>
  <c r="AU38" i="35"/>
  <c r="AQ38" i="35"/>
  <c r="AM38" i="35"/>
  <c r="AI38" i="35"/>
  <c r="AE38" i="35"/>
  <c r="AA38" i="35"/>
  <c r="W38" i="35"/>
  <c r="S38" i="35"/>
  <c r="O38" i="35"/>
  <c r="BA38" i="35"/>
  <c r="AS38" i="35"/>
  <c r="AK38" i="35"/>
  <c r="AC38" i="35"/>
  <c r="U38" i="35"/>
  <c r="AO38" i="35"/>
  <c r="Y38" i="35"/>
  <c r="BB38" i="35"/>
  <c r="AL38" i="35"/>
  <c r="V38" i="35"/>
  <c r="AX38" i="35"/>
  <c r="AP38" i="35"/>
  <c r="AH38" i="35"/>
  <c r="Z38" i="35"/>
  <c r="R38" i="35"/>
  <c r="AW38" i="35"/>
  <c r="AG38" i="35"/>
  <c r="Q38" i="35"/>
  <c r="AT38" i="35"/>
  <c r="AD38" i="35"/>
  <c r="N38" i="35"/>
  <c r="BA42" i="35"/>
  <c r="AW42" i="35"/>
  <c r="AS42" i="35"/>
  <c r="AO42" i="35"/>
  <c r="AK42" i="35"/>
  <c r="AG42" i="35"/>
  <c r="AC42" i="35"/>
  <c r="Y42" i="35"/>
  <c r="U42" i="35"/>
  <c r="BD42" i="35"/>
  <c r="AZ42" i="35"/>
  <c r="AV42" i="35"/>
  <c r="AR42" i="35"/>
  <c r="AN42" i="35"/>
  <c r="AJ42" i="35"/>
  <c r="AF42" i="35"/>
  <c r="AB42" i="35"/>
  <c r="X42" i="35"/>
  <c r="T42" i="35"/>
  <c r="BC42" i="35"/>
  <c r="AU42" i="35"/>
  <c r="AM42" i="35"/>
  <c r="AE42" i="35"/>
  <c r="W42" i="35"/>
  <c r="BB42" i="35"/>
  <c r="AT42" i="35"/>
  <c r="AL42" i="35"/>
  <c r="AD42" i="35"/>
  <c r="V42" i="35"/>
  <c r="AP42" i="35"/>
  <c r="Z42" i="35"/>
  <c r="AX42" i="35"/>
  <c r="R42" i="35"/>
  <c r="AQ42" i="35"/>
  <c r="AY42" i="35"/>
  <c r="AI42" i="35"/>
  <c r="S42" i="35"/>
  <c r="AH42" i="35"/>
  <c r="AA42" i="35"/>
  <c r="AZ34" i="35"/>
  <c r="AV34" i="35"/>
  <c r="AR34" i="35"/>
  <c r="AN34" i="35"/>
  <c r="AJ34" i="35"/>
  <c r="AF34" i="35"/>
  <c r="AB34" i="35"/>
  <c r="X34" i="35"/>
  <c r="T34" i="35"/>
  <c r="P34" i="35"/>
  <c r="L34" i="35"/>
  <c r="BB34" i="35"/>
  <c r="AT34" i="35"/>
  <c r="AL34" i="35"/>
  <c r="AD34" i="35"/>
  <c r="V34" i="35"/>
  <c r="N34" i="35"/>
  <c r="AW34" i="35"/>
  <c r="AO34" i="35"/>
  <c r="AG34" i="35"/>
  <c r="Y34" i="35"/>
  <c r="Q34" i="35"/>
  <c r="AY34" i="35"/>
  <c r="AU34" i="35"/>
  <c r="AQ34" i="35"/>
  <c r="AM34" i="35"/>
  <c r="AI34" i="35"/>
  <c r="AE34" i="35"/>
  <c r="AA34" i="35"/>
  <c r="W34" i="35"/>
  <c r="S34" i="35"/>
  <c r="O34" i="35"/>
  <c r="K34" i="35"/>
  <c r="AX34" i="35"/>
  <c r="AP34" i="35"/>
  <c r="AH34" i="35"/>
  <c r="Z34" i="35"/>
  <c r="R34" i="35"/>
  <c r="J34" i="35"/>
  <c r="BA34" i="35"/>
  <c r="AS34" i="35"/>
  <c r="AK34" i="35"/>
  <c r="AC34" i="35"/>
  <c r="U34" i="35"/>
  <c r="M34" i="35"/>
  <c r="BC54" i="35"/>
  <c r="AY54" i="35"/>
  <c r="AU54" i="35"/>
  <c r="AQ54" i="35"/>
  <c r="AM54" i="35"/>
  <c r="AI54" i="35"/>
  <c r="AE54" i="35"/>
  <c r="BB54" i="35"/>
  <c r="AX54" i="35"/>
  <c r="AT54" i="35"/>
  <c r="AP54" i="35"/>
  <c r="AL54" i="35"/>
  <c r="AH54" i="35"/>
  <c r="AD54" i="35"/>
  <c r="AW54" i="35"/>
  <c r="AO54" i="35"/>
  <c r="AG54" i="35"/>
  <c r="BD54" i="35"/>
  <c r="AV54" i="35"/>
  <c r="AN54" i="35"/>
  <c r="AF54" i="35"/>
  <c r="AZ54" i="35"/>
  <c r="AJ54" i="35"/>
  <c r="AK54" i="35"/>
  <c r="AS54" i="35"/>
  <c r="AR54" i="35"/>
  <c r="BA54" i="35"/>
  <c r="E62" i="35"/>
  <c r="AV30" i="35"/>
  <c r="AR30" i="35"/>
  <c r="AN30" i="35"/>
  <c r="AJ30" i="35"/>
  <c r="AF30" i="35"/>
  <c r="AB30" i="35"/>
  <c r="X30" i="35"/>
  <c r="T30" i="35"/>
  <c r="P30" i="35"/>
  <c r="L30" i="35"/>
  <c r="H30" i="35"/>
  <c r="H60" i="35" s="1"/>
  <c r="AT30" i="35"/>
  <c r="AL30" i="35"/>
  <c r="AD30" i="35"/>
  <c r="V30" i="35"/>
  <c r="N30" i="35"/>
  <c r="F30" i="35"/>
  <c r="F60" i="35" s="1"/>
  <c r="AU30" i="35"/>
  <c r="AQ30" i="35"/>
  <c r="AM30" i="35"/>
  <c r="AI30" i="35"/>
  <c r="AE30" i="35"/>
  <c r="AA30" i="35"/>
  <c r="W30" i="35"/>
  <c r="S30" i="35"/>
  <c r="O30" i="35"/>
  <c r="K30" i="35"/>
  <c r="G30" i="35"/>
  <c r="G60" i="35" s="1"/>
  <c r="AX30" i="35"/>
  <c r="AP30" i="35"/>
  <c r="AH30" i="35"/>
  <c r="Z30" i="35"/>
  <c r="R30" i="35"/>
  <c r="J30" i="35"/>
  <c r="AK30" i="35"/>
  <c r="U30" i="35"/>
  <c r="AO30" i="35"/>
  <c r="I30" i="35"/>
  <c r="AW30" i="35"/>
  <c r="AG30" i="35"/>
  <c r="Q30" i="35"/>
  <c r="AS30" i="35"/>
  <c r="AC30" i="35"/>
  <c r="M30" i="35"/>
  <c r="Y30" i="35"/>
  <c r="BB45" i="35"/>
  <c r="AX45" i="35"/>
  <c r="AT45" i="35"/>
  <c r="AP45" i="35"/>
  <c r="AL45" i="35"/>
  <c r="AH45" i="35"/>
  <c r="AD45" i="35"/>
  <c r="Z45" i="35"/>
  <c r="V45" i="35"/>
  <c r="BA45" i="35"/>
  <c r="AW45" i="35"/>
  <c r="AS45" i="35"/>
  <c r="AO45" i="35"/>
  <c r="AK45" i="35"/>
  <c r="AG45" i="35"/>
  <c r="AC45" i="35"/>
  <c r="Y45" i="35"/>
  <c r="U45" i="35"/>
  <c r="BD45" i="35"/>
  <c r="AV45" i="35"/>
  <c r="AN45" i="35"/>
  <c r="AF45" i="35"/>
  <c r="X45" i="35"/>
  <c r="BC45" i="35"/>
  <c r="AU45" i="35"/>
  <c r="AM45" i="35"/>
  <c r="AE45" i="35"/>
  <c r="W45" i="35"/>
  <c r="AQ45" i="35"/>
  <c r="AA45" i="35"/>
  <c r="AI45" i="35"/>
  <c r="AB45" i="35"/>
  <c r="AZ45" i="35"/>
  <c r="AJ45" i="35"/>
  <c r="AY45" i="35"/>
  <c r="AR45" i="35"/>
  <c r="BB53" i="35"/>
  <c r="AX53" i="35"/>
  <c r="AT53" i="35"/>
  <c r="AP53" i="35"/>
  <c r="AL53" i="35"/>
  <c r="AH53" i="35"/>
  <c r="AD53" i="35"/>
  <c r="BA53" i="35"/>
  <c r="AW53" i="35"/>
  <c r="AS53" i="35"/>
  <c r="AO53" i="35"/>
  <c r="AK53" i="35"/>
  <c r="AG53" i="35"/>
  <c r="AC53" i="35"/>
  <c r="AZ53" i="35"/>
  <c r="AR53" i="35"/>
  <c r="AJ53" i="35"/>
  <c r="AY53" i="35"/>
  <c r="AQ53" i="35"/>
  <c r="AI53" i="35"/>
  <c r="AU53" i="35"/>
  <c r="AE53" i="35"/>
  <c r="BC53" i="35"/>
  <c r="AF53" i="35"/>
  <c r="BD53" i="35"/>
  <c r="AN53" i="35"/>
  <c r="AM53" i="35"/>
  <c r="AV53" i="35"/>
  <c r="AZ33" i="35"/>
  <c r="AV33" i="35"/>
  <c r="AR33" i="35"/>
  <c r="AN33" i="35"/>
  <c r="AJ33" i="35"/>
  <c r="AF33" i="35"/>
  <c r="AB33" i="35"/>
  <c r="X33" i="35"/>
  <c r="T33" i="35"/>
  <c r="P33" i="35"/>
  <c r="L33" i="35"/>
  <c r="AX33" i="35"/>
  <c r="AP33" i="35"/>
  <c r="AH33" i="35"/>
  <c r="Z33" i="35"/>
  <c r="R33" i="35"/>
  <c r="J33" i="35"/>
  <c r="BA33" i="35"/>
  <c r="AS33" i="35"/>
  <c r="AK33" i="35"/>
  <c r="AC33" i="35"/>
  <c r="U33" i="35"/>
  <c r="M33" i="35"/>
  <c r="AY33" i="35"/>
  <c r="AU33" i="35"/>
  <c r="AQ33" i="35"/>
  <c r="AM33" i="35"/>
  <c r="AI33" i="35"/>
  <c r="AE33" i="35"/>
  <c r="AA33" i="35"/>
  <c r="W33" i="35"/>
  <c r="S33" i="35"/>
  <c r="O33" i="35"/>
  <c r="K33" i="35"/>
  <c r="AT33" i="35"/>
  <c r="AL33" i="35"/>
  <c r="AD33" i="35"/>
  <c r="V33" i="35"/>
  <c r="N33" i="35"/>
  <c r="AW33" i="35"/>
  <c r="AO33" i="35"/>
  <c r="AG33" i="35"/>
  <c r="Y33" i="35"/>
  <c r="Q33" i="35"/>
  <c r="I33" i="35"/>
  <c r="BC46" i="35"/>
  <c r="AY46" i="35"/>
  <c r="AU46" i="35"/>
  <c r="AQ46" i="35"/>
  <c r="AM46" i="35"/>
  <c r="AI46" i="35"/>
  <c r="AE46" i="35"/>
  <c r="AA46" i="35"/>
  <c r="W46" i="35"/>
  <c r="BB46" i="35"/>
  <c r="AX46" i="35"/>
  <c r="AT46" i="35"/>
  <c r="AP46" i="35"/>
  <c r="AL46" i="35"/>
  <c r="AH46" i="35"/>
  <c r="AD46" i="35"/>
  <c r="Z46" i="35"/>
  <c r="V46" i="35"/>
  <c r="BA46" i="35"/>
  <c r="AS46" i="35"/>
  <c r="AK46" i="35"/>
  <c r="AC46" i="35"/>
  <c r="AZ46" i="35"/>
  <c r="AR46" i="35"/>
  <c r="AJ46" i="35"/>
  <c r="AB46" i="35"/>
  <c r="BD46" i="35"/>
  <c r="AN46" i="35"/>
  <c r="X46" i="35"/>
  <c r="AF46" i="35"/>
  <c r="Y46" i="35"/>
  <c r="AW46" i="35"/>
  <c r="AG46" i="35"/>
  <c r="AV46" i="35"/>
  <c r="AO46" i="35"/>
  <c r="E29" i="35"/>
  <c r="AG29" i="35"/>
  <c r="BC37" i="35"/>
  <c r="AY37" i="35"/>
  <c r="AU37" i="35"/>
  <c r="AQ37" i="35"/>
  <c r="AM37" i="35"/>
  <c r="AI37" i="35"/>
  <c r="AE37" i="35"/>
  <c r="AA37" i="35"/>
  <c r="W37" i="35"/>
  <c r="S37" i="35"/>
  <c r="O37" i="35"/>
  <c r="BB37" i="35"/>
  <c r="AX37" i="35"/>
  <c r="AT37" i="35"/>
  <c r="AP37" i="35"/>
  <c r="AL37" i="35"/>
  <c r="AH37" i="35"/>
  <c r="AD37" i="35"/>
  <c r="Z37" i="35"/>
  <c r="V37" i="35"/>
  <c r="R37" i="35"/>
  <c r="N37" i="35"/>
  <c r="BD37" i="35"/>
  <c r="BD60" i="35" s="1"/>
  <c r="AV37" i="35"/>
  <c r="AN37" i="35"/>
  <c r="AF37" i="35"/>
  <c r="X37" i="35"/>
  <c r="P37" i="35"/>
  <c r="AZ37" i="35"/>
  <c r="AJ37" i="35"/>
  <c r="T37" i="35"/>
  <c r="AW37" i="35"/>
  <c r="AG37" i="35"/>
  <c r="Q37" i="35"/>
  <c r="BA37" i="35"/>
  <c r="AS37" i="35"/>
  <c r="AK37" i="35"/>
  <c r="AC37" i="35"/>
  <c r="U37" i="35"/>
  <c r="M37" i="35"/>
  <c r="AR37" i="35"/>
  <c r="AB37" i="35"/>
  <c r="AO37" i="35"/>
  <c r="Y37" i="35"/>
  <c r="BD57" i="35"/>
  <c r="AZ57" i="35"/>
  <c r="AV57" i="35"/>
  <c r="BB57" i="35"/>
  <c r="AW57" i="35"/>
  <c r="AR57" i="35"/>
  <c r="AN57" i="35"/>
  <c r="AJ57" i="35"/>
  <c r="BA57" i="35"/>
  <c r="AU57" i="35"/>
  <c r="AQ57" i="35"/>
  <c r="AM57" i="35"/>
  <c r="AI57" i="35"/>
  <c r="AT57" i="35"/>
  <c r="AL57" i="35"/>
  <c r="BC57" i="35"/>
  <c r="AS57" i="35"/>
  <c r="AK57" i="35"/>
  <c r="AO57" i="35"/>
  <c r="AX57" i="35"/>
  <c r="AP57" i="35"/>
  <c r="AY57" i="35"/>
  <c r="AH57" i="35"/>
  <c r="AG57" i="35"/>
  <c r="BD49" i="35"/>
  <c r="AZ49" i="35"/>
  <c r="AV49" i="35"/>
  <c r="AR49" i="35"/>
  <c r="AN49" i="35"/>
  <c r="AJ49" i="35"/>
  <c r="AF49" i="35"/>
  <c r="AB49" i="35"/>
  <c r="BC49" i="35"/>
  <c r="AY49" i="35"/>
  <c r="AU49" i="35"/>
  <c r="AQ49" i="35"/>
  <c r="AM49" i="35"/>
  <c r="AI49" i="35"/>
  <c r="AE49" i="35"/>
  <c r="AA49" i="35"/>
  <c r="AX49" i="35"/>
  <c r="AP49" i="35"/>
  <c r="AH49" i="35"/>
  <c r="Z49" i="35"/>
  <c r="AW49" i="35"/>
  <c r="AO49" i="35"/>
  <c r="AG49" i="35"/>
  <c r="Y49" i="35"/>
  <c r="BA49" i="35"/>
  <c r="AK49" i="35"/>
  <c r="AC49" i="35"/>
  <c r="BB49" i="35"/>
  <c r="AT49" i="35"/>
  <c r="AD49" i="35"/>
  <c r="AS49" i="35"/>
  <c r="AL49" i="35"/>
  <c r="Y29" i="35"/>
  <c r="BD41" i="35"/>
  <c r="BC41" i="35"/>
  <c r="AY41" i="35"/>
  <c r="BB41" i="35"/>
  <c r="AW41" i="35"/>
  <c r="AS41" i="35"/>
  <c r="AO41" i="35"/>
  <c r="AK41" i="35"/>
  <c r="AG41" i="35"/>
  <c r="AC41" i="35"/>
  <c r="Y41" i="35"/>
  <c r="U41" i="35"/>
  <c r="Q41" i="35"/>
  <c r="BA41" i="35"/>
  <c r="AV41" i="35"/>
  <c r="AR41" i="35"/>
  <c r="AN41" i="35"/>
  <c r="AJ41" i="35"/>
  <c r="AF41" i="35"/>
  <c r="AB41" i="35"/>
  <c r="X41" i="35"/>
  <c r="T41" i="35"/>
  <c r="AX41" i="35"/>
  <c r="AP41" i="35"/>
  <c r="AH41" i="35"/>
  <c r="Z41" i="35"/>
  <c r="R41" i="35"/>
  <c r="AL41" i="35"/>
  <c r="V41" i="35"/>
  <c r="AZ41" i="35"/>
  <c r="AI41" i="35"/>
  <c r="AU41" i="35"/>
  <c r="AM41" i="35"/>
  <c r="AE41" i="35"/>
  <c r="W41" i="35"/>
  <c r="AT41" i="35"/>
  <c r="AD41" i="35"/>
  <c r="AQ41" i="35"/>
  <c r="AA41" i="35"/>
  <c r="S41" i="35"/>
  <c r="M29" i="35"/>
  <c r="AK29" i="33"/>
  <c r="AB29" i="33"/>
  <c r="AJ53" i="33"/>
  <c r="AN53" i="33"/>
  <c r="AK53" i="33"/>
  <c r="AI53" i="33"/>
  <c r="BA53" i="33"/>
  <c r="AU53" i="33"/>
  <c r="G29" i="33"/>
  <c r="AY34" i="33"/>
  <c r="AO34" i="33"/>
  <c r="AO53" i="33"/>
  <c r="AG53" i="33"/>
  <c r="AS53" i="33"/>
  <c r="AY53" i="33"/>
  <c r="N32" i="33"/>
  <c r="AF53" i="33"/>
  <c r="AW53" i="33"/>
  <c r="AE53" i="33"/>
  <c r="K34" i="33"/>
  <c r="L34" i="33"/>
  <c r="AA34" i="33"/>
  <c r="AX34" i="33"/>
  <c r="S34" i="33"/>
  <c r="O34" i="33"/>
  <c r="AU34" i="33"/>
  <c r="Y34" i="33"/>
  <c r="AS34" i="33"/>
  <c r="V34" i="33"/>
  <c r="W34" i="33"/>
  <c r="AV34" i="33"/>
  <c r="N34" i="33"/>
  <c r="AD34" i="33"/>
  <c r="Z34" i="33"/>
  <c r="AZ34" i="33"/>
  <c r="AC34" i="33"/>
  <c r="BA34" i="33"/>
  <c r="AT53" i="33"/>
  <c r="AP53" i="33"/>
  <c r="AL53" i="33"/>
  <c r="AC53" i="33"/>
  <c r="AX53" i="33"/>
  <c r="AM53" i="33"/>
  <c r="BC53" i="33"/>
  <c r="AF34" i="33"/>
  <c r="AR34" i="33"/>
  <c r="R34" i="33"/>
  <c r="X34" i="33"/>
  <c r="AT34" i="33"/>
  <c r="AE34" i="33"/>
  <c r="M34" i="33"/>
  <c r="AK34" i="33"/>
  <c r="AD53" i="33"/>
  <c r="AZ53" i="33"/>
  <c r="AV53" i="33"/>
  <c r="AR53" i="33"/>
  <c r="AH53" i="33"/>
  <c r="BD53" i="33"/>
  <c r="AV32" i="33"/>
  <c r="AQ34" i="33"/>
  <c r="AH34" i="33"/>
  <c r="AL34" i="33"/>
  <c r="AM34" i="33"/>
  <c r="AN34" i="33"/>
  <c r="AI34" i="33"/>
  <c r="T34" i="33"/>
  <c r="AP34" i="33"/>
  <c r="Q34" i="33"/>
  <c r="AG34" i="33"/>
  <c r="S32" i="33"/>
  <c r="AZ32" i="33"/>
  <c r="AX32" i="33"/>
  <c r="X32" i="33"/>
  <c r="AD32" i="33"/>
  <c r="V32" i="33"/>
  <c r="L32" i="33"/>
  <c r="I32" i="33"/>
  <c r="Z32" i="33"/>
  <c r="J32" i="33"/>
  <c r="P32" i="33"/>
  <c r="AB32" i="33"/>
  <c r="U32" i="33"/>
  <c r="AJ32" i="33"/>
  <c r="T32" i="33"/>
  <c r="AA32" i="33"/>
  <c r="AH32" i="33"/>
  <c r="AK32" i="33"/>
  <c r="Y32" i="33"/>
  <c r="AO32" i="33"/>
  <c r="AT32" i="33"/>
  <c r="AU32" i="33"/>
  <c r="AN32" i="33"/>
  <c r="AE32" i="33"/>
  <c r="AQ32" i="33"/>
  <c r="AF32" i="33"/>
  <c r="R32" i="33"/>
  <c r="AM32" i="33"/>
  <c r="M32" i="33"/>
  <c r="AC32" i="33"/>
  <c r="AS32" i="33"/>
  <c r="AI32" i="33"/>
  <c r="O32" i="33"/>
  <c r="H32" i="33"/>
  <c r="AY32" i="33"/>
  <c r="AP32" i="33"/>
  <c r="K32" i="33"/>
  <c r="AL32" i="33"/>
  <c r="W32" i="33"/>
  <c r="AR32" i="33"/>
  <c r="Q32" i="33"/>
  <c r="AG32" i="33"/>
  <c r="J26" i="31"/>
  <c r="N26" i="31"/>
  <c r="N28" i="31" s="1"/>
  <c r="N29" i="31" s="1"/>
  <c r="R26" i="31"/>
  <c r="R28" i="31" s="1"/>
  <c r="R29" i="31" s="1"/>
  <c r="V26" i="31"/>
  <c r="V28" i="31" s="1"/>
  <c r="V29" i="31" s="1"/>
  <c r="Z26" i="31"/>
  <c r="AD26" i="31"/>
  <c r="AD28" i="31" s="1"/>
  <c r="AD29" i="31" s="1"/>
  <c r="AH26" i="31"/>
  <c r="AH28" i="31" s="1"/>
  <c r="AH29" i="31" s="1"/>
  <c r="AL26" i="31"/>
  <c r="AL28" i="31" s="1"/>
  <c r="AL29" i="31" s="1"/>
  <c r="AP26" i="31"/>
  <c r="AP28" i="31" s="1"/>
  <c r="AP29" i="31" s="1"/>
  <c r="AT26" i="31"/>
  <c r="AT28" i="31" s="1"/>
  <c r="AT29" i="31" s="1"/>
  <c r="F26" i="31"/>
  <c r="F28" i="31" s="1"/>
  <c r="F29" i="31" s="1"/>
  <c r="BB47" i="33"/>
  <c r="AX47" i="33"/>
  <c r="AT47" i="33"/>
  <c r="AP47" i="33"/>
  <c r="AL47" i="33"/>
  <c r="AH47" i="33"/>
  <c r="AD47" i="33"/>
  <c r="Z47" i="33"/>
  <c r="BC47" i="33"/>
  <c r="AW47" i="33"/>
  <c r="AR47" i="33"/>
  <c r="AM47" i="33"/>
  <c r="AG47" i="33"/>
  <c r="AB47" i="33"/>
  <c r="W47" i="33"/>
  <c r="BA47" i="33"/>
  <c r="AU47" i="33"/>
  <c r="AN47" i="33"/>
  <c r="AF47" i="33"/>
  <c r="Y47" i="33"/>
  <c r="AZ47" i="33"/>
  <c r="AS47" i="33"/>
  <c r="AK47" i="33"/>
  <c r="AE47" i="33"/>
  <c r="X47" i="33"/>
  <c r="AY47" i="33"/>
  <c r="AQ47" i="33"/>
  <c r="AJ47" i="33"/>
  <c r="AC47" i="33"/>
  <c r="BD47" i="33"/>
  <c r="AO47" i="33"/>
  <c r="AA47" i="33"/>
  <c r="AV47" i="33"/>
  <c r="AI47" i="33"/>
  <c r="BD54" i="33"/>
  <c r="AZ54" i="33"/>
  <c r="AV54" i="33"/>
  <c r="AR54" i="33"/>
  <c r="AN54" i="33"/>
  <c r="AJ54" i="33"/>
  <c r="AF54" i="33"/>
  <c r="BC54" i="33"/>
  <c r="AX54" i="33"/>
  <c r="AS54" i="33"/>
  <c r="AM54" i="33"/>
  <c r="AH54" i="33"/>
  <c r="BB54" i="33"/>
  <c r="AW54" i="33"/>
  <c r="AQ54" i="33"/>
  <c r="AL54" i="33"/>
  <c r="AG54" i="33"/>
  <c r="BA54" i="33"/>
  <c r="AU54" i="33"/>
  <c r="AP54" i="33"/>
  <c r="AK54" i="33"/>
  <c r="AE54" i="33"/>
  <c r="AY54" i="33"/>
  <c r="AT54" i="33"/>
  <c r="AO54" i="33"/>
  <c r="AI54" i="33"/>
  <c r="AD54" i="33"/>
  <c r="E62" i="33"/>
  <c r="AW30" i="33"/>
  <c r="AS30" i="33"/>
  <c r="AO30" i="33"/>
  <c r="AK30" i="33"/>
  <c r="AG30" i="33"/>
  <c r="AC30" i="33"/>
  <c r="Y30" i="33"/>
  <c r="U30" i="33"/>
  <c r="Q30" i="33"/>
  <c r="M30" i="33"/>
  <c r="I30" i="33"/>
  <c r="AU30" i="33"/>
  <c r="AP30" i="33"/>
  <c r="AJ30" i="33"/>
  <c r="AE30" i="33"/>
  <c r="Z30" i="33"/>
  <c r="T30" i="33"/>
  <c r="O30" i="33"/>
  <c r="J30" i="33"/>
  <c r="AT30" i="33"/>
  <c r="AI30" i="33"/>
  <c r="X30" i="33"/>
  <c r="S30" i="33"/>
  <c r="H30" i="33"/>
  <c r="AN30" i="33"/>
  <c r="AD30" i="33"/>
  <c r="N30" i="33"/>
  <c r="AR30" i="33"/>
  <c r="AH30" i="33"/>
  <c r="W30" i="33"/>
  <c r="L30" i="33"/>
  <c r="AQ30" i="33"/>
  <c r="AF30" i="33"/>
  <c r="V30" i="33"/>
  <c r="K30" i="33"/>
  <c r="AX30" i="33"/>
  <c r="AM30" i="33"/>
  <c r="AB30" i="33"/>
  <c r="R30" i="33"/>
  <c r="G30" i="33"/>
  <c r="AV30" i="33"/>
  <c r="AL30" i="33"/>
  <c r="AA30" i="33"/>
  <c r="P30" i="33"/>
  <c r="F30" i="33"/>
  <c r="F60" i="33" s="1"/>
  <c r="BC41" i="33"/>
  <c r="AY41" i="33"/>
  <c r="AU41" i="33"/>
  <c r="AQ41" i="33"/>
  <c r="AM41" i="33"/>
  <c r="AI41" i="33"/>
  <c r="AE41" i="33"/>
  <c r="AA41" i="33"/>
  <c r="W41" i="33"/>
  <c r="S41" i="33"/>
  <c r="BD41" i="33"/>
  <c r="AX41" i="33"/>
  <c r="AS41" i="33"/>
  <c r="AN41" i="33"/>
  <c r="AH41" i="33"/>
  <c r="AC41" i="33"/>
  <c r="X41" i="33"/>
  <c r="R41" i="33"/>
  <c r="BB41" i="33"/>
  <c r="AW41" i="33"/>
  <c r="AR41" i="33"/>
  <c r="AL41" i="33"/>
  <c r="AG41" i="33"/>
  <c r="AB41" i="33"/>
  <c r="V41" i="33"/>
  <c r="Q41" i="33"/>
  <c r="BA41" i="33"/>
  <c r="AV41" i="33"/>
  <c r="AP41" i="33"/>
  <c r="AK41" i="33"/>
  <c r="AF41" i="33"/>
  <c r="Z41" i="33"/>
  <c r="U41" i="33"/>
  <c r="AZ41" i="33"/>
  <c r="AT41" i="33"/>
  <c r="AO41" i="33"/>
  <c r="AD41" i="33"/>
  <c r="Y41" i="33"/>
  <c r="AJ41" i="33"/>
  <c r="T41" i="33"/>
  <c r="BD46" i="33"/>
  <c r="AZ46" i="33"/>
  <c r="AV46" i="33"/>
  <c r="AR46" i="33"/>
  <c r="AN46" i="33"/>
  <c r="AJ46" i="33"/>
  <c r="AF46" i="33"/>
  <c r="AB46" i="33"/>
  <c r="X46" i="33"/>
  <c r="AY46" i="33"/>
  <c r="AT46" i="33"/>
  <c r="AO46" i="33"/>
  <c r="AI46" i="33"/>
  <c r="AD46" i="33"/>
  <c r="Y46" i="33"/>
  <c r="BA46" i="33"/>
  <c r="AS46" i="33"/>
  <c r="AL46" i="33"/>
  <c r="AE46" i="33"/>
  <c r="W46" i="33"/>
  <c r="AX46" i="33"/>
  <c r="AQ46" i="33"/>
  <c r="AK46" i="33"/>
  <c r="AC46" i="33"/>
  <c r="V46" i="33"/>
  <c r="BC46" i="33"/>
  <c r="AW46" i="33"/>
  <c r="AP46" i="33"/>
  <c r="AH46" i="33"/>
  <c r="AA46" i="33"/>
  <c r="AU46" i="33"/>
  <c r="AM46" i="33"/>
  <c r="Z46" i="33"/>
  <c r="BB46" i="33"/>
  <c r="AG46" i="33"/>
  <c r="BB58" i="33"/>
  <c r="AX58" i="33"/>
  <c r="AT58" i="33"/>
  <c r="AP58" i="33"/>
  <c r="AL58" i="33"/>
  <c r="AH58" i="33"/>
  <c r="BA58" i="33"/>
  <c r="AV58" i="33"/>
  <c r="AQ58" i="33"/>
  <c r="AK58" i="33"/>
  <c r="AZ58" i="33"/>
  <c r="AU58" i="33"/>
  <c r="AO58" i="33"/>
  <c r="AJ58" i="33"/>
  <c r="BD58" i="33"/>
  <c r="AY58" i="33"/>
  <c r="AS58" i="33"/>
  <c r="AN58" i="33"/>
  <c r="AI58" i="33"/>
  <c r="BC58" i="33"/>
  <c r="AW58" i="33"/>
  <c r="AR58" i="33"/>
  <c r="AM58" i="33"/>
  <c r="BD42" i="33"/>
  <c r="AZ42" i="33"/>
  <c r="AV42" i="33"/>
  <c r="AR42" i="33"/>
  <c r="AN42" i="33"/>
  <c r="AJ42" i="33"/>
  <c r="AF42" i="33"/>
  <c r="AB42" i="33"/>
  <c r="X42" i="33"/>
  <c r="T42" i="33"/>
  <c r="BB42" i="33"/>
  <c r="AW42" i="33"/>
  <c r="AQ42" i="33"/>
  <c r="AL42" i="33"/>
  <c r="AG42" i="33"/>
  <c r="AA42" i="33"/>
  <c r="V42" i="33"/>
  <c r="BA42" i="33"/>
  <c r="AU42" i="33"/>
  <c r="AP42" i="33"/>
  <c r="AK42" i="33"/>
  <c r="AE42" i="33"/>
  <c r="Z42" i="33"/>
  <c r="U42" i="33"/>
  <c r="AY42" i="33"/>
  <c r="AT42" i="33"/>
  <c r="AO42" i="33"/>
  <c r="AI42" i="33"/>
  <c r="AD42" i="33"/>
  <c r="Y42" i="33"/>
  <c r="S42" i="33"/>
  <c r="BC42" i="33"/>
  <c r="AX42" i="33"/>
  <c r="AM42" i="33"/>
  <c r="AH42" i="33"/>
  <c r="W42" i="33"/>
  <c r="AS42" i="33"/>
  <c r="AC42" i="33"/>
  <c r="R42" i="33"/>
  <c r="AW31" i="33"/>
  <c r="AS31" i="33"/>
  <c r="AO31" i="33"/>
  <c r="AK31" i="33"/>
  <c r="AG31" i="33"/>
  <c r="AC31" i="33"/>
  <c r="Y31" i="33"/>
  <c r="U31" i="33"/>
  <c r="Q31" i="33"/>
  <c r="M31" i="33"/>
  <c r="I31" i="33"/>
  <c r="AY31" i="33"/>
  <c r="AT31" i="33"/>
  <c r="AN31" i="33"/>
  <c r="AI31" i="33"/>
  <c r="AD31" i="33"/>
  <c r="X31" i="33"/>
  <c r="S31" i="33"/>
  <c r="N31" i="33"/>
  <c r="H31" i="33"/>
  <c r="AX31" i="33"/>
  <c r="AM31" i="33"/>
  <c r="AB31" i="33"/>
  <c r="W31" i="33"/>
  <c r="L31" i="33"/>
  <c r="G31" i="33"/>
  <c r="AR31" i="33"/>
  <c r="AH31" i="33"/>
  <c r="R31" i="33"/>
  <c r="AQ31" i="33"/>
  <c r="AF31" i="33"/>
  <c r="V31" i="33"/>
  <c r="K31" i="33"/>
  <c r="AP31" i="33"/>
  <c r="AE31" i="33"/>
  <c r="T31" i="33"/>
  <c r="J31" i="33"/>
  <c r="AV31" i="33"/>
  <c r="AL31" i="33"/>
  <c r="AA31" i="33"/>
  <c r="P31" i="33"/>
  <c r="AU31" i="33"/>
  <c r="AJ31" i="33"/>
  <c r="O31" i="33"/>
  <c r="Z31" i="33"/>
  <c r="Q29" i="33"/>
  <c r="AC29" i="33"/>
  <c r="U29" i="33"/>
  <c r="E29" i="33"/>
  <c r="AQ29" i="33"/>
  <c r="BA56" i="33"/>
  <c r="AW56" i="33"/>
  <c r="AS56" i="33"/>
  <c r="AO56" i="33"/>
  <c r="AK56" i="33"/>
  <c r="AG56" i="33"/>
  <c r="AZ56" i="33"/>
  <c r="AU56" i="33"/>
  <c r="AP56" i="33"/>
  <c r="AJ56" i="33"/>
  <c r="BD56" i="33"/>
  <c r="AY56" i="33"/>
  <c r="AT56" i="33"/>
  <c r="AN56" i="33"/>
  <c r="AI56" i="33"/>
  <c r="BC56" i="33"/>
  <c r="AX56" i="33"/>
  <c r="AR56" i="33"/>
  <c r="AM56" i="33"/>
  <c r="AH56" i="33"/>
  <c r="BB56" i="33"/>
  <c r="AV56" i="33"/>
  <c r="AQ56" i="33"/>
  <c r="AL56" i="33"/>
  <c r="AF56" i="33"/>
  <c r="BC40" i="33"/>
  <c r="AY40" i="33"/>
  <c r="AU40" i="33"/>
  <c r="AQ40" i="33"/>
  <c r="AM40" i="33"/>
  <c r="AI40" i="33"/>
  <c r="AE40" i="33"/>
  <c r="AA40" i="33"/>
  <c r="W40" i="33"/>
  <c r="S40" i="33"/>
  <c r="BA40" i="33"/>
  <c r="AV40" i="33"/>
  <c r="AP40" i="33"/>
  <c r="AK40" i="33"/>
  <c r="AF40" i="33"/>
  <c r="Z40" i="33"/>
  <c r="U40" i="33"/>
  <c r="P40" i="33"/>
  <c r="AZ40" i="33"/>
  <c r="AT40" i="33"/>
  <c r="AO40" i="33"/>
  <c r="AJ40" i="33"/>
  <c r="AD40" i="33"/>
  <c r="Y40" i="33"/>
  <c r="T40" i="33"/>
  <c r="BD40" i="33"/>
  <c r="AX40" i="33"/>
  <c r="AS40" i="33"/>
  <c r="AN40" i="33"/>
  <c r="AH40" i="33"/>
  <c r="AC40" i="33"/>
  <c r="X40" i="33"/>
  <c r="R40" i="33"/>
  <c r="BB40" i="33"/>
  <c r="AW40" i="33"/>
  <c r="AL40" i="33"/>
  <c r="AG40" i="33"/>
  <c r="V40" i="33"/>
  <c r="AR40" i="33"/>
  <c r="AB40" i="33"/>
  <c r="Q40" i="33"/>
  <c r="BA57" i="33"/>
  <c r="AW57" i="33"/>
  <c r="AS57" i="33"/>
  <c r="AO57" i="33"/>
  <c r="AK57" i="33"/>
  <c r="AG57" i="33"/>
  <c r="BC57" i="33"/>
  <c r="AX57" i="33"/>
  <c r="AR57" i="33"/>
  <c r="AM57" i="33"/>
  <c r="AH57" i="33"/>
  <c r="BB57" i="33"/>
  <c r="AV57" i="33"/>
  <c r="AQ57" i="33"/>
  <c r="AL57" i="33"/>
  <c r="AZ57" i="33"/>
  <c r="AU57" i="33"/>
  <c r="AP57" i="33"/>
  <c r="AJ57" i="33"/>
  <c r="AN57" i="33"/>
  <c r="BD57" i="33"/>
  <c r="AY57" i="33"/>
  <c r="AT57" i="33"/>
  <c r="AI57" i="33"/>
  <c r="BA49" i="33"/>
  <c r="AW49" i="33"/>
  <c r="AS49" i="33"/>
  <c r="AO49" i="33"/>
  <c r="AK49" i="33"/>
  <c r="AG49" i="33"/>
  <c r="AC49" i="33"/>
  <c r="Y49" i="33"/>
  <c r="BB49" i="33"/>
  <c r="AV49" i="33"/>
  <c r="AQ49" i="33"/>
  <c r="AL49" i="33"/>
  <c r="AF49" i="33"/>
  <c r="AA49" i="33"/>
  <c r="AZ49" i="33"/>
  <c r="AT49" i="33"/>
  <c r="AM49" i="33"/>
  <c r="AE49" i="33"/>
  <c r="AY49" i="33"/>
  <c r="AR49" i="33"/>
  <c r="AJ49" i="33"/>
  <c r="AD49" i="33"/>
  <c r="BD49" i="33"/>
  <c r="AX49" i="33"/>
  <c r="AP49" i="33"/>
  <c r="AI49" i="33"/>
  <c r="AB49" i="33"/>
  <c r="BC49" i="33"/>
  <c r="AU49" i="33"/>
  <c r="AN49" i="33"/>
  <c r="AH49" i="33"/>
  <c r="Z49" i="33"/>
  <c r="P29" i="33"/>
  <c r="BA37" i="33"/>
  <c r="AW37" i="33"/>
  <c r="AS37" i="33"/>
  <c r="AO37" i="33"/>
  <c r="AK37" i="33"/>
  <c r="AG37" i="33"/>
  <c r="AC37" i="33"/>
  <c r="Y37" i="33"/>
  <c r="U37" i="33"/>
  <c r="Q37" i="33"/>
  <c r="M37" i="33"/>
  <c r="BD37" i="33"/>
  <c r="AY37" i="33"/>
  <c r="AT37" i="33"/>
  <c r="AN37" i="33"/>
  <c r="BC37" i="33"/>
  <c r="AX37" i="33"/>
  <c r="AR37" i="33"/>
  <c r="AM37" i="33"/>
  <c r="AH37" i="33"/>
  <c r="AB37" i="33"/>
  <c r="W37" i="33"/>
  <c r="R37" i="33"/>
  <c r="BB37" i="33"/>
  <c r="AV37" i="33"/>
  <c r="AQ37" i="33"/>
  <c r="AL37" i="33"/>
  <c r="AF37" i="33"/>
  <c r="AA37" i="33"/>
  <c r="V37" i="33"/>
  <c r="P37" i="33"/>
  <c r="AZ37" i="33"/>
  <c r="AP37" i="33"/>
  <c r="AJ37" i="33"/>
  <c r="Z37" i="33"/>
  <c r="O37" i="33"/>
  <c r="AU37" i="33"/>
  <c r="AE37" i="33"/>
  <c r="T37" i="33"/>
  <c r="S37" i="33"/>
  <c r="AI37" i="33"/>
  <c r="N37" i="33"/>
  <c r="AD37" i="33"/>
  <c r="X37" i="33"/>
  <c r="BB50" i="33"/>
  <c r="AX50" i="33"/>
  <c r="AT50" i="33"/>
  <c r="AP50" i="33"/>
  <c r="AL50" i="33"/>
  <c r="AH50" i="33"/>
  <c r="AD50" i="33"/>
  <c r="Z50" i="33"/>
  <c r="BC50" i="33"/>
  <c r="AW50" i="33"/>
  <c r="AR50" i="33"/>
  <c r="AM50" i="33"/>
  <c r="AG50" i="33"/>
  <c r="AB50" i="33"/>
  <c r="AY50" i="33"/>
  <c r="AQ50" i="33"/>
  <c r="AJ50" i="33"/>
  <c r="AC50" i="33"/>
  <c r="BD50" i="33"/>
  <c r="AV50" i="33"/>
  <c r="AO50" i="33"/>
  <c r="AI50" i="33"/>
  <c r="AA50" i="33"/>
  <c r="BA50" i="33"/>
  <c r="AU50" i="33"/>
  <c r="AN50" i="33"/>
  <c r="AF50" i="33"/>
  <c r="AZ50" i="33"/>
  <c r="AS50" i="33"/>
  <c r="AK50" i="33"/>
  <c r="AE50" i="33"/>
  <c r="BB38" i="33"/>
  <c r="AX38" i="33"/>
  <c r="AT38" i="33"/>
  <c r="AP38" i="33"/>
  <c r="AL38" i="33"/>
  <c r="AH38" i="33"/>
  <c r="AD38" i="33"/>
  <c r="Z38" i="33"/>
  <c r="V38" i="33"/>
  <c r="R38" i="33"/>
  <c r="N38" i="33"/>
  <c r="BD38" i="33"/>
  <c r="AY38" i="33"/>
  <c r="AS38" i="33"/>
  <c r="AN38" i="33"/>
  <c r="AI38" i="33"/>
  <c r="AC38" i="33"/>
  <c r="X38" i="33"/>
  <c r="S38" i="33"/>
  <c r="BC38" i="33"/>
  <c r="AW38" i="33"/>
  <c r="AR38" i="33"/>
  <c r="AM38" i="33"/>
  <c r="AG38" i="33"/>
  <c r="AB38" i="33"/>
  <c r="W38" i="33"/>
  <c r="Q38" i="33"/>
  <c r="BA38" i="33"/>
  <c r="AV38" i="33"/>
  <c r="AQ38" i="33"/>
  <c r="AK38" i="33"/>
  <c r="AF38" i="33"/>
  <c r="AA38" i="33"/>
  <c r="U38" i="33"/>
  <c r="P38" i="33"/>
  <c r="AU38" i="33"/>
  <c r="AO38" i="33"/>
  <c r="AE38" i="33"/>
  <c r="Y38" i="33"/>
  <c r="O38" i="33"/>
  <c r="AZ38" i="33"/>
  <c r="AJ38" i="33"/>
  <c r="T38" i="33"/>
  <c r="AM29" i="33"/>
  <c r="BA36" i="33"/>
  <c r="AW36" i="33"/>
  <c r="AS36" i="33"/>
  <c r="AO36" i="33"/>
  <c r="AK36" i="33"/>
  <c r="AG36" i="33"/>
  <c r="AC36" i="33"/>
  <c r="Y36" i="33"/>
  <c r="U36" i="33"/>
  <c r="Q36" i="33"/>
  <c r="M36" i="33"/>
  <c r="BD36" i="33"/>
  <c r="AY36" i="33"/>
  <c r="AT36" i="33"/>
  <c r="AN36" i="33"/>
  <c r="AI36" i="33"/>
  <c r="AD36" i="33"/>
  <c r="X36" i="33"/>
  <c r="S36" i="33"/>
  <c r="N36" i="33"/>
  <c r="BC36" i="33"/>
  <c r="AX36" i="33"/>
  <c r="AR36" i="33"/>
  <c r="AM36" i="33"/>
  <c r="AH36" i="33"/>
  <c r="AB36" i="33"/>
  <c r="W36" i="33"/>
  <c r="R36" i="33"/>
  <c r="L36" i="33"/>
  <c r="BB36" i="33"/>
  <c r="AQ36" i="33"/>
  <c r="AL36" i="33"/>
  <c r="AF36" i="33"/>
  <c r="V36" i="33"/>
  <c r="P36" i="33"/>
  <c r="AV36" i="33"/>
  <c r="AA36" i="33"/>
  <c r="AP36" i="33"/>
  <c r="T36" i="33"/>
  <c r="AJ36" i="33"/>
  <c r="O36" i="33"/>
  <c r="AZ36" i="33"/>
  <c r="AE36" i="33"/>
  <c r="Z36" i="33"/>
  <c r="AU36" i="33"/>
  <c r="L29" i="33"/>
  <c r="AS29" i="33"/>
  <c r="BA48" i="33"/>
  <c r="AW48" i="33"/>
  <c r="AS48" i="33"/>
  <c r="AO48" i="33"/>
  <c r="AK48" i="33"/>
  <c r="AG48" i="33"/>
  <c r="AC48" i="33"/>
  <c r="Y48" i="33"/>
  <c r="BB48" i="33"/>
  <c r="AV48" i="33"/>
  <c r="AQ48" i="33"/>
  <c r="AL48" i="33"/>
  <c r="AF48" i="33"/>
  <c r="AA48" i="33"/>
  <c r="BD48" i="33"/>
  <c r="AX48" i="33"/>
  <c r="AP48" i="33"/>
  <c r="AI48" i="33"/>
  <c r="AB48" i="33"/>
  <c r="BC48" i="33"/>
  <c r="AU48" i="33"/>
  <c r="AN48" i="33"/>
  <c r="AH48" i="33"/>
  <c r="Z48" i="33"/>
  <c r="AZ48" i="33"/>
  <c r="AT48" i="33"/>
  <c r="AM48" i="33"/>
  <c r="AE48" i="33"/>
  <c r="X48" i="33"/>
  <c r="AY48" i="33"/>
  <c r="AR48" i="33"/>
  <c r="AJ48" i="33"/>
  <c r="AD48" i="33"/>
  <c r="BA33" i="33"/>
  <c r="AW33" i="33"/>
  <c r="AS33" i="33"/>
  <c r="AO33" i="33"/>
  <c r="AK33" i="33"/>
  <c r="AG33" i="33"/>
  <c r="AC33" i="33"/>
  <c r="Y33" i="33"/>
  <c r="U33" i="33"/>
  <c r="Q33" i="33"/>
  <c r="M33" i="33"/>
  <c r="I33" i="33"/>
  <c r="AV33" i="33"/>
  <c r="AQ33" i="33"/>
  <c r="AL33" i="33"/>
  <c r="AF33" i="33"/>
  <c r="AA33" i="33"/>
  <c r="V33" i="33"/>
  <c r="P33" i="33"/>
  <c r="K33" i="33"/>
  <c r="AZ33" i="33"/>
  <c r="AU33" i="33"/>
  <c r="AJ33" i="33"/>
  <c r="AE33" i="33"/>
  <c r="T33" i="33"/>
  <c r="J33" i="33"/>
  <c r="AP33" i="33"/>
  <c r="Z33" i="33"/>
  <c r="O33" i="33"/>
  <c r="AY33" i="33"/>
  <c r="AN33" i="33"/>
  <c r="AD33" i="33"/>
  <c r="S33" i="33"/>
  <c r="AX33" i="33"/>
  <c r="AM33" i="33"/>
  <c r="AB33" i="33"/>
  <c r="R33" i="33"/>
  <c r="AT33" i="33"/>
  <c r="AI33" i="33"/>
  <c r="X33" i="33"/>
  <c r="N33" i="33"/>
  <c r="AH33" i="33"/>
  <c r="W33" i="33"/>
  <c r="L33" i="33"/>
  <c r="AR33" i="33"/>
  <c r="AO29" i="33"/>
  <c r="Y29" i="33"/>
  <c r="M29" i="33"/>
  <c r="AU29" i="33"/>
  <c r="AI29" i="33"/>
  <c r="BC52" i="33"/>
  <c r="AY52" i="33"/>
  <c r="AU52" i="33"/>
  <c r="AQ52" i="33"/>
  <c r="AM52" i="33"/>
  <c r="AI52" i="33"/>
  <c r="AE52" i="33"/>
  <c r="AZ52" i="33"/>
  <c r="AT52" i="33"/>
  <c r="AO52" i="33"/>
  <c r="AJ52" i="33"/>
  <c r="AD52" i="33"/>
  <c r="BD52" i="33"/>
  <c r="AX52" i="33"/>
  <c r="AS52" i="33"/>
  <c r="AN52" i="33"/>
  <c r="AH52" i="33"/>
  <c r="AC52" i="33"/>
  <c r="BB52" i="33"/>
  <c r="AW52" i="33"/>
  <c r="AR52" i="33"/>
  <c r="AL52" i="33"/>
  <c r="AG52" i="33"/>
  <c r="AB52" i="33"/>
  <c r="BA52" i="33"/>
  <c r="AV52" i="33"/>
  <c r="AP52" i="33"/>
  <c r="AK52" i="33"/>
  <c r="AF52" i="33"/>
  <c r="BC44" i="33"/>
  <c r="AY44" i="33"/>
  <c r="AU44" i="33"/>
  <c r="AQ44" i="33"/>
  <c r="AM44" i="33"/>
  <c r="BA44" i="33"/>
  <c r="AV44" i="33"/>
  <c r="AP44" i="33"/>
  <c r="AK44" i="33"/>
  <c r="AG44" i="33"/>
  <c r="AC44" i="33"/>
  <c r="Y44" i="33"/>
  <c r="U44" i="33"/>
  <c r="AZ44" i="33"/>
  <c r="AS44" i="33"/>
  <c r="AL44" i="33"/>
  <c r="AF44" i="33"/>
  <c r="AA44" i="33"/>
  <c r="V44" i="33"/>
  <c r="AX44" i="33"/>
  <c r="AR44" i="33"/>
  <c r="AJ44" i="33"/>
  <c r="AE44" i="33"/>
  <c r="Z44" i="33"/>
  <c r="T44" i="33"/>
  <c r="BD44" i="33"/>
  <c r="AW44" i="33"/>
  <c r="AO44" i="33"/>
  <c r="AI44" i="33"/>
  <c r="AD44" i="33"/>
  <c r="X44" i="33"/>
  <c r="BB44" i="33"/>
  <c r="AN44" i="33"/>
  <c r="AH44" i="33"/>
  <c r="AB44" i="33"/>
  <c r="AT44" i="33"/>
  <c r="W44" i="33"/>
  <c r="K29" i="33"/>
  <c r="AV29" i="33"/>
  <c r="AJ29" i="33"/>
  <c r="BC45" i="33"/>
  <c r="AY45" i="33"/>
  <c r="AU45" i="33"/>
  <c r="AQ45" i="33"/>
  <c r="AM45" i="33"/>
  <c r="AI45" i="33"/>
  <c r="AE45" i="33"/>
  <c r="AA45" i="33"/>
  <c r="W45" i="33"/>
  <c r="BB45" i="33"/>
  <c r="AW45" i="33"/>
  <c r="AR45" i="33"/>
  <c r="AL45" i="33"/>
  <c r="AG45" i="33"/>
  <c r="AB45" i="33"/>
  <c r="V45" i="33"/>
  <c r="AZ45" i="33"/>
  <c r="AS45" i="33"/>
  <c r="AK45" i="33"/>
  <c r="AD45" i="33"/>
  <c r="X45" i="33"/>
  <c r="AX45" i="33"/>
  <c r="AP45" i="33"/>
  <c r="AJ45" i="33"/>
  <c r="AC45" i="33"/>
  <c r="U45" i="33"/>
  <c r="BD45" i="33"/>
  <c r="AV45" i="33"/>
  <c r="AO45" i="33"/>
  <c r="AH45" i="33"/>
  <c r="Z45" i="33"/>
  <c r="AT45" i="33"/>
  <c r="AN45" i="33"/>
  <c r="Y45" i="33"/>
  <c r="BA45" i="33"/>
  <c r="AF45" i="33"/>
  <c r="C9" i="3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J28" i="31"/>
  <c r="J29" i="31" s="1"/>
  <c r="P28" i="31"/>
  <c r="P29" i="31" s="1"/>
  <c r="T28" i="31"/>
  <c r="T29" i="31" s="1"/>
  <c r="X28" i="31"/>
  <c r="X29" i="31" s="1"/>
  <c r="Z28" i="31"/>
  <c r="Z29" i="31" s="1"/>
  <c r="AB28" i="31"/>
  <c r="AB29" i="31" s="1"/>
  <c r="AF28" i="31"/>
  <c r="AF29" i="31" s="1"/>
  <c r="AJ28" i="31"/>
  <c r="AJ29" i="31" s="1"/>
  <c r="AN28" i="31"/>
  <c r="AN29" i="31" s="1"/>
  <c r="AR28" i="31"/>
  <c r="AR29" i="31" s="1"/>
  <c r="AV28" i="31"/>
  <c r="AV29" i="31" s="1"/>
  <c r="I28" i="31"/>
  <c r="I29" i="31" s="1"/>
  <c r="K28" i="31"/>
  <c r="K29" i="31" s="1"/>
  <c r="M28" i="31"/>
  <c r="M29" i="31" s="1"/>
  <c r="O28" i="31"/>
  <c r="O29" i="31" s="1"/>
  <c r="Q28" i="31"/>
  <c r="Q29" i="31" s="1"/>
  <c r="S28" i="31"/>
  <c r="S29" i="31" s="1"/>
  <c r="U28" i="31"/>
  <c r="U29" i="31" s="1"/>
  <c r="W28" i="31"/>
  <c r="W29" i="31" s="1"/>
  <c r="AA28" i="31"/>
  <c r="AA29" i="31" s="1"/>
  <c r="AC28" i="31"/>
  <c r="AC29" i="31" s="1"/>
  <c r="AE28" i="31"/>
  <c r="AE29" i="31" s="1"/>
  <c r="AG28" i="31"/>
  <c r="AG29" i="31" s="1"/>
  <c r="AI28" i="31"/>
  <c r="AI29" i="31" s="1"/>
  <c r="AK28" i="31"/>
  <c r="AM28" i="31"/>
  <c r="AM29" i="31" s="1"/>
  <c r="AO28" i="31"/>
  <c r="AQ28" i="31"/>
  <c r="AQ29" i="31" s="1"/>
  <c r="AS28" i="31"/>
  <c r="AU28" i="31"/>
  <c r="AU29" i="31" s="1"/>
  <c r="AW28" i="31"/>
  <c r="AG60" i="37" l="1"/>
  <c r="AF60" i="37"/>
  <c r="R60" i="37"/>
  <c r="AW60" i="37"/>
  <c r="AQ60" i="37"/>
  <c r="AK60" i="37"/>
  <c r="AI60" i="37"/>
  <c r="AN60" i="37"/>
  <c r="X60" i="37"/>
  <c r="AU60" i="37"/>
  <c r="AH60" i="37"/>
  <c r="P60" i="37"/>
  <c r="W60" i="37"/>
  <c r="AO60" i="37"/>
  <c r="AM60" i="37"/>
  <c r="AA60" i="37"/>
  <c r="AE60" i="37"/>
  <c r="AT60" i="37"/>
  <c r="O60" i="37"/>
  <c r="AV60" i="37"/>
  <c r="AJ60" i="37"/>
  <c r="AY60" i="37"/>
  <c r="Z60" i="37"/>
  <c r="AC60" i="37"/>
  <c r="G62" i="37"/>
  <c r="H61" i="37" s="1"/>
  <c r="F63" i="37"/>
  <c r="F64" i="37" s="1"/>
  <c r="F77" i="37" s="1"/>
  <c r="F80" i="37" s="1"/>
  <c r="F81" i="37" s="1"/>
  <c r="AZ60" i="35"/>
  <c r="AY60" i="35"/>
  <c r="Q60" i="35"/>
  <c r="R60" i="35"/>
  <c r="AX60" i="35"/>
  <c r="P60" i="35"/>
  <c r="BC60" i="35"/>
  <c r="Y60" i="35"/>
  <c r="AO60" i="35"/>
  <c r="AI60" i="35"/>
  <c r="AV60" i="35"/>
  <c r="M60" i="35"/>
  <c r="U60" i="35"/>
  <c r="Z60" i="35"/>
  <c r="W60" i="35"/>
  <c r="N60" i="35"/>
  <c r="T60" i="35"/>
  <c r="AJ60" i="35"/>
  <c r="BB60" i="35"/>
  <c r="AC60" i="35"/>
  <c r="AW60" i="35"/>
  <c r="AK60" i="35"/>
  <c r="AH60" i="35"/>
  <c r="K60" i="35"/>
  <c r="AA60" i="35"/>
  <c r="AQ60" i="35"/>
  <c r="V60" i="35"/>
  <c r="X60" i="35"/>
  <c r="AN60" i="35"/>
  <c r="S60" i="35"/>
  <c r="AL60" i="35"/>
  <c r="AF60" i="35"/>
  <c r="AG60" i="35"/>
  <c r="AM60" i="35"/>
  <c r="AT60" i="35"/>
  <c r="E63" i="35"/>
  <c r="E64" i="35" s="1"/>
  <c r="E77" i="35" s="1"/>
  <c r="E80" i="35" s="1"/>
  <c r="E81" i="35" s="1"/>
  <c r="F61" i="35"/>
  <c r="F62" i="35" s="1"/>
  <c r="G61" i="35" s="1"/>
  <c r="BA60" i="35"/>
  <c r="AS60" i="35"/>
  <c r="I60" i="35"/>
  <c r="J60" i="35"/>
  <c r="AP60" i="35"/>
  <c r="O60" i="35"/>
  <c r="AE60" i="35"/>
  <c r="AU60" i="35"/>
  <c r="AD60" i="35"/>
  <c r="L60" i="35"/>
  <c r="AB60" i="35"/>
  <c r="AR60" i="35"/>
  <c r="AZ60" i="33"/>
  <c r="BC60" i="33"/>
  <c r="BB60" i="33"/>
  <c r="E68" i="31"/>
  <c r="AY60" i="33"/>
  <c r="AV60" i="33"/>
  <c r="AM60" i="33"/>
  <c r="AF60" i="33"/>
  <c r="AH60" i="33"/>
  <c r="AN60" i="33"/>
  <c r="AI60" i="33"/>
  <c r="T60" i="33"/>
  <c r="AP60" i="33"/>
  <c r="Q60" i="33"/>
  <c r="AG60" i="33"/>
  <c r="AW60" i="33"/>
  <c r="P60" i="33"/>
  <c r="G60" i="33"/>
  <c r="AX60" i="33"/>
  <c r="AQ60" i="33"/>
  <c r="AR60" i="33"/>
  <c r="H60" i="33"/>
  <c r="AT60" i="33"/>
  <c r="Z60" i="33"/>
  <c r="AU60" i="33"/>
  <c r="U60" i="33"/>
  <c r="AK60" i="33"/>
  <c r="E63" i="33"/>
  <c r="E64" i="33" s="1"/>
  <c r="E77" i="33" s="1"/>
  <c r="E80" i="33" s="1"/>
  <c r="E81" i="33" s="1"/>
  <c r="F61" i="33"/>
  <c r="BA60" i="33"/>
  <c r="AA60" i="33"/>
  <c r="R60" i="33"/>
  <c r="K60" i="33"/>
  <c r="L60" i="33"/>
  <c r="N60" i="33"/>
  <c r="S60" i="33"/>
  <c r="J60" i="33"/>
  <c r="AE60" i="33"/>
  <c r="I60" i="33"/>
  <c r="Y60" i="33"/>
  <c r="AO60" i="33"/>
  <c r="BD60" i="33"/>
  <c r="AL60" i="33"/>
  <c r="AB60" i="33"/>
  <c r="V60" i="33"/>
  <c r="W60" i="33"/>
  <c r="AD60" i="33"/>
  <c r="X60" i="33"/>
  <c r="O60" i="33"/>
  <c r="AJ60" i="33"/>
  <c r="M60" i="33"/>
  <c r="AC60" i="33"/>
  <c r="AS60" i="33"/>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G63" i="37" l="1"/>
  <c r="G64" i="37" s="1"/>
  <c r="G77" i="37" s="1"/>
  <c r="G80" i="37" s="1"/>
  <c r="G81" i="37" s="1"/>
  <c r="H62" i="37"/>
  <c r="I61" i="37" s="1"/>
  <c r="F63" i="35"/>
  <c r="F64" i="35" s="1"/>
  <c r="F77" i="35" s="1"/>
  <c r="F80" i="35" s="1"/>
  <c r="F81" i="35" s="1"/>
  <c r="G62" i="35"/>
  <c r="H61" i="35" s="1"/>
  <c r="F62" i="33"/>
  <c r="G61" i="33" s="1"/>
  <c r="G62" i="33" s="1"/>
  <c r="H6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I62" i="37" l="1"/>
  <c r="J61" i="37" s="1"/>
  <c r="H63" i="37"/>
  <c r="H64" i="37" s="1"/>
  <c r="H77" i="37" s="1"/>
  <c r="H80" i="37" s="1"/>
  <c r="H81" i="37" s="1"/>
  <c r="H62" i="35"/>
  <c r="I61" i="35" s="1"/>
  <c r="G63" i="35"/>
  <c r="G64" i="35" s="1"/>
  <c r="G77" i="35" s="1"/>
  <c r="G80" i="35" s="1"/>
  <c r="G81" i="35" s="1"/>
  <c r="F63" i="33"/>
  <c r="F64" i="33" s="1"/>
  <c r="F77" i="33" s="1"/>
  <c r="F80" i="33" s="1"/>
  <c r="F81" i="33" s="1"/>
  <c r="G63" i="33"/>
  <c r="G64" i="33" s="1"/>
  <c r="G77" i="33" s="1"/>
  <c r="G80" i="33" s="1"/>
  <c r="H62" i="33"/>
  <c r="I61" i="33"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I63" i="37" l="1"/>
  <c r="I64" i="37" s="1"/>
  <c r="I77" i="37" s="1"/>
  <c r="I80" i="37" s="1"/>
  <c r="I81" i="37" s="1"/>
  <c r="J62" i="37"/>
  <c r="K61" i="37" s="1"/>
  <c r="H63" i="35"/>
  <c r="H64" i="35" s="1"/>
  <c r="H77" i="35" s="1"/>
  <c r="H80" i="35" s="1"/>
  <c r="H81" i="35" s="1"/>
  <c r="I62" i="35"/>
  <c r="J61" i="35" s="1"/>
  <c r="G81" i="33"/>
  <c r="I62" i="33"/>
  <c r="J61" i="33" s="1"/>
  <c r="H63" i="33"/>
  <c r="H64" i="33" s="1"/>
  <c r="H77" i="33" s="1"/>
  <c r="H80" i="33" s="1"/>
  <c r="D43" i="20"/>
  <c r="J12" i="20"/>
  <c r="F30" i="10"/>
  <c r="F14" i="10" s="1"/>
  <c r="F87" i="31"/>
  <c r="F66" i="31" s="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69" i="31"/>
  <c r="I62" i="31"/>
  <c r="J61" i="31" s="1"/>
  <c r="F63" i="31"/>
  <c r="F64" i="31" s="1"/>
  <c r="H63" i="31"/>
  <c r="H64" i="31" s="1"/>
  <c r="G63" i="31"/>
  <c r="G64" i="31" s="1"/>
  <c r="K62" i="37" l="1"/>
  <c r="L61" i="37" s="1"/>
  <c r="J63" i="37"/>
  <c r="J64" i="37" s="1"/>
  <c r="J77" i="37" s="1"/>
  <c r="J80" i="37" s="1"/>
  <c r="J81" i="37" s="1"/>
  <c r="I63" i="35"/>
  <c r="I64" i="35" s="1"/>
  <c r="I77" i="35" s="1"/>
  <c r="I80" i="35" s="1"/>
  <c r="I81" i="35" s="1"/>
  <c r="J62" i="35"/>
  <c r="K61" i="35" s="1"/>
  <c r="H81" i="33"/>
  <c r="I63" i="33"/>
  <c r="I64" i="33" s="1"/>
  <c r="I77" i="33" s="1"/>
  <c r="I80" i="33" s="1"/>
  <c r="J62" i="33"/>
  <c r="K61" i="33" s="1"/>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K63" i="37" l="1"/>
  <c r="K64" i="37" s="1"/>
  <c r="K77" i="37" s="1"/>
  <c r="K80" i="37" s="1"/>
  <c r="K81" i="37" s="1"/>
  <c r="L62" i="37"/>
  <c r="M61" i="37" s="1"/>
  <c r="J63" i="35"/>
  <c r="J64" i="35" s="1"/>
  <c r="J77" i="35" s="1"/>
  <c r="J80" i="35" s="1"/>
  <c r="J81" i="35" s="1"/>
  <c r="K62" i="35"/>
  <c r="L61" i="35" s="1"/>
  <c r="I81" i="33"/>
  <c r="J63" i="33"/>
  <c r="J64" i="33" s="1"/>
  <c r="J77" i="33" s="1"/>
  <c r="J80" i="33" s="1"/>
  <c r="K62" i="33"/>
  <c r="L61" i="33" s="1"/>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M62" i="37" l="1"/>
  <c r="N61" i="37" s="1"/>
  <c r="L63" i="37"/>
  <c r="L64" i="37" s="1"/>
  <c r="L77" i="37" s="1"/>
  <c r="L80" i="37" s="1"/>
  <c r="L81" i="37" s="1"/>
  <c r="L62" i="35"/>
  <c r="M61" i="35" s="1"/>
  <c r="K63" i="35"/>
  <c r="K64" i="35" s="1"/>
  <c r="K77" i="35" s="1"/>
  <c r="K80" i="35" s="1"/>
  <c r="K81" i="35" s="1"/>
  <c r="J81" i="33"/>
  <c r="K63" i="33"/>
  <c r="K64" i="33" s="1"/>
  <c r="K77" i="33" s="1"/>
  <c r="K80" i="33" s="1"/>
  <c r="L62" i="33"/>
  <c r="M61" i="33" s="1"/>
  <c r="H81" i="31"/>
  <c r="D46" i="20"/>
  <c r="M12" i="20"/>
  <c r="K63" i="31"/>
  <c r="K64" i="31" s="1"/>
  <c r="I87" i="31"/>
  <c r="I66" i="31" s="1"/>
  <c r="I76" i="31" s="1"/>
  <c r="I77" i="31" s="1"/>
  <c r="I80" i="31" s="1"/>
  <c r="I30" i="10"/>
  <c r="I14" i="10" s="1"/>
  <c r="I24" i="10" s="1"/>
  <c r="L62" i="31"/>
  <c r="M61" i="31" s="1"/>
  <c r="M63" i="37" l="1"/>
  <c r="M64" i="37" s="1"/>
  <c r="M77" i="37" s="1"/>
  <c r="M80" i="37" s="1"/>
  <c r="M81" i="37" s="1"/>
  <c r="L63" i="35"/>
  <c r="L64" i="35" s="1"/>
  <c r="L77" i="35" s="1"/>
  <c r="L80" i="35" s="1"/>
  <c r="L81" i="35" s="1"/>
  <c r="N62" i="37"/>
  <c r="O61" i="37" s="1"/>
  <c r="M62" i="35"/>
  <c r="N61" i="35" s="1"/>
  <c r="K81" i="33"/>
  <c r="I81" i="31"/>
  <c r="M62" i="33"/>
  <c r="N61" i="33" s="1"/>
  <c r="L63" i="33"/>
  <c r="L64" i="33" s="1"/>
  <c r="L77" i="33" s="1"/>
  <c r="L80" i="33" s="1"/>
  <c r="D47" i="20"/>
  <c r="N12" i="20"/>
  <c r="J30" i="10"/>
  <c r="J14" i="10" s="1"/>
  <c r="J24" i="10" s="1"/>
  <c r="J87" i="31"/>
  <c r="J66" i="31" s="1"/>
  <c r="J76" i="31" s="1"/>
  <c r="J77" i="31" s="1"/>
  <c r="J80" i="31" s="1"/>
  <c r="L63" i="31"/>
  <c r="L64" i="31" s="1"/>
  <c r="M62" i="31"/>
  <c r="N61" i="31" s="1"/>
  <c r="O62" i="37" l="1"/>
  <c r="P61" i="37" s="1"/>
  <c r="N63" i="37"/>
  <c r="N64" i="37" s="1"/>
  <c r="N77" i="37" s="1"/>
  <c r="N80" i="37" s="1"/>
  <c r="N81" i="37" s="1"/>
  <c r="M63" i="35"/>
  <c r="M64" i="35" s="1"/>
  <c r="M77" i="35" s="1"/>
  <c r="M80" i="35" s="1"/>
  <c r="M81" i="35" s="1"/>
  <c r="N62" i="35"/>
  <c r="O61" i="35" s="1"/>
  <c r="L81" i="33"/>
  <c r="J81" i="31"/>
  <c r="N62" i="33"/>
  <c r="O61" i="33" s="1"/>
  <c r="M63" i="33"/>
  <c r="M64" i="33" s="1"/>
  <c r="M77" i="33" s="1"/>
  <c r="M80" i="33" s="1"/>
  <c r="K87" i="31"/>
  <c r="K66" i="31" s="1"/>
  <c r="K76" i="31" s="1"/>
  <c r="K77" i="31" s="1"/>
  <c r="K80" i="31" s="1"/>
  <c r="K30" i="10"/>
  <c r="K14" i="10" s="1"/>
  <c r="K24" i="10" s="1"/>
  <c r="D48" i="20"/>
  <c r="O12" i="20"/>
  <c r="M63" i="31"/>
  <c r="M64" i="31" s="1"/>
  <c r="N62" i="31"/>
  <c r="O61" i="31" s="1"/>
  <c r="O63" i="37" l="1"/>
  <c r="O64" i="37" s="1"/>
  <c r="O77" i="37" s="1"/>
  <c r="O80" i="37" s="1"/>
  <c r="O81" i="37" s="1"/>
  <c r="P62" i="37"/>
  <c r="Q61" i="37" s="1"/>
  <c r="N63" i="35"/>
  <c r="N64" i="35" s="1"/>
  <c r="N77" i="35" s="1"/>
  <c r="N80" i="35" s="1"/>
  <c r="N81" i="35" s="1"/>
  <c r="O62" i="35"/>
  <c r="P61" i="35" s="1"/>
  <c r="M81" i="33"/>
  <c r="K81" i="31"/>
  <c r="N63" i="33"/>
  <c r="N64" i="33" s="1"/>
  <c r="N77" i="33" s="1"/>
  <c r="N80" i="33" s="1"/>
  <c r="O62" i="33"/>
  <c r="P61" i="33" s="1"/>
  <c r="D49" i="20"/>
  <c r="P12" i="20"/>
  <c r="L30" i="10"/>
  <c r="L14" i="10" s="1"/>
  <c r="L24" i="10" s="1"/>
  <c r="L87" i="31"/>
  <c r="L66" i="31" s="1"/>
  <c r="L76" i="31" s="1"/>
  <c r="L77" i="31" s="1"/>
  <c r="L80" i="31" s="1"/>
  <c r="O62" i="31"/>
  <c r="P61" i="31" s="1"/>
  <c r="N63" i="31"/>
  <c r="N64" i="31" s="1"/>
  <c r="Q62" i="37" l="1"/>
  <c r="R61" i="37" s="1"/>
  <c r="P63" i="37"/>
  <c r="P64" i="37" s="1"/>
  <c r="P77" i="37" s="1"/>
  <c r="P80" i="37" s="1"/>
  <c r="P81" i="37" s="1"/>
  <c r="O63" i="35"/>
  <c r="O64" i="35" s="1"/>
  <c r="O77" i="35" s="1"/>
  <c r="O80" i="35" s="1"/>
  <c r="O81" i="35" s="1"/>
  <c r="P62" i="35"/>
  <c r="Q61" i="35" s="1"/>
  <c r="N81" i="33"/>
  <c r="L81" i="31"/>
  <c r="P62" i="33"/>
  <c r="Q61" i="33" s="1"/>
  <c r="O63" i="33"/>
  <c r="O64" i="33" s="1"/>
  <c r="O77" i="33" s="1"/>
  <c r="O80" i="33" s="1"/>
  <c r="D50" i="20"/>
  <c r="Q12" i="20"/>
  <c r="M87" i="31"/>
  <c r="M66" i="31" s="1"/>
  <c r="M76" i="31" s="1"/>
  <c r="M77" i="31" s="1"/>
  <c r="M80" i="31" s="1"/>
  <c r="M30" i="10"/>
  <c r="M14" i="10" s="1"/>
  <c r="M24" i="10" s="1"/>
  <c r="P62" i="31"/>
  <c r="Q61" i="31" s="1"/>
  <c r="O63" i="31"/>
  <c r="O64" i="31" s="1"/>
  <c r="Q63" i="37" l="1"/>
  <c r="Q64" i="37" s="1"/>
  <c r="Q77" i="37" s="1"/>
  <c r="Q80" i="37" s="1"/>
  <c r="Q81" i="37" s="1"/>
  <c r="R62" i="37"/>
  <c r="S61" i="37" s="1"/>
  <c r="P63" i="35"/>
  <c r="P64" i="35" s="1"/>
  <c r="P77" i="35" s="1"/>
  <c r="P80" i="35" s="1"/>
  <c r="P81" i="35" s="1"/>
  <c r="Q62" i="35"/>
  <c r="R61" i="35" s="1"/>
  <c r="O81" i="33"/>
  <c r="P63" i="33"/>
  <c r="P64" i="33" s="1"/>
  <c r="P77" i="33" s="1"/>
  <c r="P80" i="33" s="1"/>
  <c r="M81" i="31"/>
  <c r="Q62" i="33"/>
  <c r="R61" i="33" s="1"/>
  <c r="R12" i="20"/>
  <c r="D51" i="20"/>
  <c r="N30" i="10"/>
  <c r="N14" i="10" s="1"/>
  <c r="N24" i="10" s="1"/>
  <c r="N87" i="31"/>
  <c r="N66" i="31" s="1"/>
  <c r="N76" i="31" s="1"/>
  <c r="N77" i="31" s="1"/>
  <c r="N80" i="31" s="1"/>
  <c r="Q62" i="31"/>
  <c r="R61" i="31" s="1"/>
  <c r="P63" i="31"/>
  <c r="P64" i="31" s="1"/>
  <c r="S62" i="37" l="1"/>
  <c r="T61" i="37" s="1"/>
  <c r="R63" i="37"/>
  <c r="R64" i="37" s="1"/>
  <c r="R77" i="37" s="1"/>
  <c r="R80" i="37" s="1"/>
  <c r="R81" i="37" s="1"/>
  <c r="Q63" i="35"/>
  <c r="Q64" i="35" s="1"/>
  <c r="Q77" i="35" s="1"/>
  <c r="Q80" i="35" s="1"/>
  <c r="Q81" i="35" s="1"/>
  <c r="R62" i="35"/>
  <c r="S61" i="35" s="1"/>
  <c r="P81" i="33"/>
  <c r="N81" i="31"/>
  <c r="R62" i="33"/>
  <c r="S61" i="33" s="1"/>
  <c r="Q63" i="33"/>
  <c r="Q64" i="33" s="1"/>
  <c r="Q77" i="33" s="1"/>
  <c r="Q80" i="33" s="1"/>
  <c r="O87" i="31"/>
  <c r="O66" i="31" s="1"/>
  <c r="O76" i="31" s="1"/>
  <c r="O77" i="31" s="1"/>
  <c r="O80" i="31" s="1"/>
  <c r="O30" i="10"/>
  <c r="O14" i="10" s="1"/>
  <c r="O24" i="10" s="1"/>
  <c r="D52" i="20"/>
  <c r="S12" i="20"/>
  <c r="R62" i="31"/>
  <c r="S61" i="31" s="1"/>
  <c r="Q63" i="31"/>
  <c r="Q64" i="31" s="1"/>
  <c r="S63" i="37" l="1"/>
  <c r="S64" i="37" s="1"/>
  <c r="S77" i="37" s="1"/>
  <c r="S80" i="37" s="1"/>
  <c r="S81" i="37" s="1"/>
  <c r="T62" i="37"/>
  <c r="U61" i="37" s="1"/>
  <c r="R63" i="35"/>
  <c r="R64" i="35" s="1"/>
  <c r="R77" i="35" s="1"/>
  <c r="R80" i="35" s="1"/>
  <c r="R81" i="35" s="1"/>
  <c r="S62" i="35"/>
  <c r="T61" i="35" s="1"/>
  <c r="Q81" i="33"/>
  <c r="O81" i="31"/>
  <c r="R63" i="33"/>
  <c r="R64" i="33" s="1"/>
  <c r="R77" i="33" s="1"/>
  <c r="R80" i="33" s="1"/>
  <c r="S62" i="33"/>
  <c r="T61" i="33" s="1"/>
  <c r="P30" i="10"/>
  <c r="P14" i="10" s="1"/>
  <c r="P24" i="10" s="1"/>
  <c r="P87" i="31"/>
  <c r="P66" i="31" s="1"/>
  <c r="P76" i="31" s="1"/>
  <c r="P77" i="31" s="1"/>
  <c r="P80" i="31" s="1"/>
  <c r="D53" i="20"/>
  <c r="T12" i="20"/>
  <c r="S62" i="31"/>
  <c r="T61" i="31" s="1"/>
  <c r="R63" i="31"/>
  <c r="R64" i="31" s="1"/>
  <c r="U62" i="37" l="1"/>
  <c r="V61" i="37" s="1"/>
  <c r="T63" i="37"/>
  <c r="T64" i="37" s="1"/>
  <c r="T77" i="37" s="1"/>
  <c r="T80" i="37" s="1"/>
  <c r="T81" i="37" s="1"/>
  <c r="S63" i="35"/>
  <c r="S64" i="35" s="1"/>
  <c r="S77" i="35" s="1"/>
  <c r="S80" i="35" s="1"/>
  <c r="S81" i="35" s="1"/>
  <c r="T62" i="35"/>
  <c r="U61" i="35" s="1"/>
  <c r="R81" i="33"/>
  <c r="P81" i="31"/>
  <c r="T62" i="33"/>
  <c r="U61" i="33" s="1"/>
  <c r="S63" i="33"/>
  <c r="S64" i="33" s="1"/>
  <c r="S77" i="33" s="1"/>
  <c r="S80" i="33" s="1"/>
  <c r="Q87" i="31"/>
  <c r="Q66" i="31" s="1"/>
  <c r="Q76" i="31" s="1"/>
  <c r="Q77" i="31" s="1"/>
  <c r="Q80" i="31" s="1"/>
  <c r="Q30" i="10"/>
  <c r="Q14" i="10" s="1"/>
  <c r="Q24" i="10" s="1"/>
  <c r="D54" i="20"/>
  <c r="U12" i="20"/>
  <c r="T62" i="31"/>
  <c r="U61" i="31" s="1"/>
  <c r="S63" i="31"/>
  <c r="S64" i="31" s="1"/>
  <c r="U63" i="37" l="1"/>
  <c r="U64" i="37" s="1"/>
  <c r="U77" i="37" s="1"/>
  <c r="U80" i="37" s="1"/>
  <c r="U81" i="37" s="1"/>
  <c r="V62" i="37"/>
  <c r="W61" i="37" s="1"/>
  <c r="T63" i="35"/>
  <c r="T64" i="35" s="1"/>
  <c r="T77" i="35" s="1"/>
  <c r="T80" i="35" s="1"/>
  <c r="T81" i="35" s="1"/>
  <c r="C4" i="35" s="1"/>
  <c r="G30" i="29" s="1"/>
  <c r="U62" i="35"/>
  <c r="V61" i="35" s="1"/>
  <c r="S81" i="33"/>
  <c r="Q81" i="31"/>
  <c r="U62" i="33"/>
  <c r="V61" i="33" s="1"/>
  <c r="T63" i="33"/>
  <c r="T64" i="33" s="1"/>
  <c r="T77" i="33" s="1"/>
  <c r="T80" i="33" s="1"/>
  <c r="R30" i="10"/>
  <c r="R14" i="10" s="1"/>
  <c r="R24" i="10" s="1"/>
  <c r="R87" i="31"/>
  <c r="R66" i="31" s="1"/>
  <c r="R76" i="31" s="1"/>
  <c r="R77" i="31" s="1"/>
  <c r="R80" i="31" s="1"/>
  <c r="R81" i="31" s="1"/>
  <c r="D55" i="20"/>
  <c r="V12" i="20"/>
  <c r="U62" i="31"/>
  <c r="V61" i="31" s="1"/>
  <c r="T63" i="31"/>
  <c r="T64" i="31" s="1"/>
  <c r="W62" i="37" l="1"/>
  <c r="X61" i="37" s="1"/>
  <c r="V63" i="37"/>
  <c r="V64" i="37" s="1"/>
  <c r="V77" i="37" s="1"/>
  <c r="V80" i="37" s="1"/>
  <c r="V81" i="37" s="1"/>
  <c r="C4" i="37"/>
  <c r="G32" i="29" s="1"/>
  <c r="U63" i="35"/>
  <c r="U64" i="35" s="1"/>
  <c r="U77" i="35" s="1"/>
  <c r="U80" i="35" s="1"/>
  <c r="U81" i="35" s="1"/>
  <c r="V62" i="35"/>
  <c r="W61" i="35" s="1"/>
  <c r="T81" i="33"/>
  <c r="V62" i="33"/>
  <c r="W61" i="33" s="1"/>
  <c r="U63" i="33"/>
  <c r="U64" i="33" s="1"/>
  <c r="U77" i="33" s="1"/>
  <c r="U80" i="33" s="1"/>
  <c r="S87" i="31"/>
  <c r="S66" i="31" s="1"/>
  <c r="S76" i="31" s="1"/>
  <c r="S77" i="31" s="1"/>
  <c r="S80" i="31" s="1"/>
  <c r="S81" i="31" s="1"/>
  <c r="S30" i="10"/>
  <c r="S14" i="10" s="1"/>
  <c r="S24" i="10" s="1"/>
  <c r="D56" i="20"/>
  <c r="W12" i="20"/>
  <c r="V62" i="31"/>
  <c r="W61" i="31" s="1"/>
  <c r="U63" i="31"/>
  <c r="U64" i="31" s="1"/>
  <c r="W63" i="37" l="1"/>
  <c r="W64" i="37" s="1"/>
  <c r="W77" i="37" s="1"/>
  <c r="W80" i="37" s="1"/>
  <c r="W81" i="37" s="1"/>
  <c r="X62" i="37"/>
  <c r="Y61" i="37" s="1"/>
  <c r="V63" i="35"/>
  <c r="V64" i="35" s="1"/>
  <c r="V77" i="35" s="1"/>
  <c r="V80" i="35" s="1"/>
  <c r="V81" i="35" s="1"/>
  <c r="W62" i="35"/>
  <c r="X61" i="35" s="1"/>
  <c r="U81" i="33"/>
  <c r="V63" i="33"/>
  <c r="V64" i="33" s="1"/>
  <c r="V77" i="33" s="1"/>
  <c r="V80" i="33" s="1"/>
  <c r="W62" i="33"/>
  <c r="X61" i="33" s="1"/>
  <c r="T30" i="10"/>
  <c r="T14" i="10" s="1"/>
  <c r="T24" i="10" s="1"/>
  <c r="T87" i="31"/>
  <c r="T66" i="31" s="1"/>
  <c r="T76" i="31" s="1"/>
  <c r="T77" i="31" s="1"/>
  <c r="T80" i="31" s="1"/>
  <c r="T81" i="31" s="1"/>
  <c r="D57" i="20"/>
  <c r="X12" i="20"/>
  <c r="W62" i="31"/>
  <c r="X61" i="31" s="1"/>
  <c r="V63" i="31"/>
  <c r="V64" i="31" s="1"/>
  <c r="Y62" i="37" l="1"/>
  <c r="Z61" i="37" s="1"/>
  <c r="X63" i="37"/>
  <c r="X64" i="37" s="1"/>
  <c r="X77" i="37" s="1"/>
  <c r="X80" i="37" s="1"/>
  <c r="X81" i="37" s="1"/>
  <c r="W63" i="35"/>
  <c r="W64" i="35" s="1"/>
  <c r="W77" i="35" s="1"/>
  <c r="W80" i="35" s="1"/>
  <c r="W81" i="35" s="1"/>
  <c r="X62" i="35"/>
  <c r="Y61" i="35" s="1"/>
  <c r="V81" i="33"/>
  <c r="W63" i="33"/>
  <c r="W64" i="33" s="1"/>
  <c r="W77" i="33" s="1"/>
  <c r="W80" i="33" s="1"/>
  <c r="X62" i="33"/>
  <c r="Y61" i="33" s="1"/>
  <c r="U87" i="31"/>
  <c r="U66" i="31" s="1"/>
  <c r="U76" i="31" s="1"/>
  <c r="U77" i="31" s="1"/>
  <c r="U80" i="31" s="1"/>
  <c r="U81" i="31" s="1"/>
  <c r="U30" i="10"/>
  <c r="U14" i="10" s="1"/>
  <c r="U24" i="10" s="1"/>
  <c r="D58" i="20"/>
  <c r="Y12" i="20"/>
  <c r="X62" i="31"/>
  <c r="Y61" i="31" s="1"/>
  <c r="W63" i="31"/>
  <c r="W64" i="31" s="1"/>
  <c r="Y63" i="37" l="1"/>
  <c r="Y64" i="37" s="1"/>
  <c r="Y77" i="37" s="1"/>
  <c r="Y80" i="37" s="1"/>
  <c r="Y81" i="37" s="1"/>
  <c r="Z62" i="37"/>
  <c r="AA61" i="37" s="1"/>
  <c r="X63" i="35"/>
  <c r="X64" i="35" s="1"/>
  <c r="X77" i="35" s="1"/>
  <c r="X80" i="35" s="1"/>
  <c r="X81" i="35" s="1"/>
  <c r="Y62" i="35"/>
  <c r="Z61" i="35" s="1"/>
  <c r="W81" i="33"/>
  <c r="C4" i="33" s="1"/>
  <c r="G31" i="29" s="1"/>
  <c r="X63" i="33"/>
  <c r="X64" i="33" s="1"/>
  <c r="X77" i="33" s="1"/>
  <c r="X80" i="33" s="1"/>
  <c r="Y62" i="33"/>
  <c r="Z61" i="33" s="1"/>
  <c r="D59" i="20"/>
  <c r="Z12" i="20"/>
  <c r="V30" i="10"/>
  <c r="V14" i="10" s="1"/>
  <c r="V24" i="10" s="1"/>
  <c r="V87" i="31"/>
  <c r="V66" i="31" s="1"/>
  <c r="V76" i="31" s="1"/>
  <c r="V77" i="31" s="1"/>
  <c r="V80" i="31" s="1"/>
  <c r="V81" i="31" s="1"/>
  <c r="Y62" i="31"/>
  <c r="Z61" i="31" s="1"/>
  <c r="X63" i="31"/>
  <c r="X64" i="31" s="1"/>
  <c r="AA62" i="37" l="1"/>
  <c r="AB61" i="37" s="1"/>
  <c r="Z63" i="37"/>
  <c r="Z64" i="37" s="1"/>
  <c r="Z77" i="37" s="1"/>
  <c r="Z80" i="37" s="1"/>
  <c r="Z81" i="37" s="1"/>
  <c r="Y63" i="35"/>
  <c r="Y64" i="35" s="1"/>
  <c r="Y77" i="35" s="1"/>
  <c r="Y80" i="35" s="1"/>
  <c r="Y81" i="35" s="1"/>
  <c r="Z62" i="35"/>
  <c r="AA61" i="35" s="1"/>
  <c r="X81" i="33"/>
  <c r="Y63" i="33"/>
  <c r="Y64" i="33" s="1"/>
  <c r="Y77" i="33" s="1"/>
  <c r="Y80" i="33" s="1"/>
  <c r="Z62" i="33"/>
  <c r="AA61" i="33" s="1"/>
  <c r="D60" i="20"/>
  <c r="AA12" i="20"/>
  <c r="W87" i="31"/>
  <c r="W66" i="31" s="1"/>
  <c r="W76" i="31" s="1"/>
  <c r="W77" i="31" s="1"/>
  <c r="W80" i="31" s="1"/>
  <c r="W81" i="31" s="1"/>
  <c r="W30" i="10"/>
  <c r="W14" i="10" s="1"/>
  <c r="W24" i="10" s="1"/>
  <c r="Z62" i="31"/>
  <c r="AA61" i="31" s="1"/>
  <c r="Y63" i="31"/>
  <c r="Y64" i="31" s="1"/>
  <c r="AA63" i="37" l="1"/>
  <c r="AA64" i="37" s="1"/>
  <c r="AA77" i="37" s="1"/>
  <c r="AA80" i="37" s="1"/>
  <c r="AA81" i="37" s="1"/>
  <c r="AB62" i="37"/>
  <c r="AC61" i="37" s="1"/>
  <c r="Z63" i="35"/>
  <c r="Z64" i="35" s="1"/>
  <c r="Z77" i="35" s="1"/>
  <c r="Z80" i="35" s="1"/>
  <c r="Z81" i="35" s="1"/>
  <c r="AA62" i="35"/>
  <c r="AB61" i="35" s="1"/>
  <c r="Y81" i="33"/>
  <c r="AA62" i="33"/>
  <c r="AB61" i="33" s="1"/>
  <c r="Z63" i="33"/>
  <c r="Z64" i="33" s="1"/>
  <c r="Z77" i="33" s="1"/>
  <c r="Z80" i="33" s="1"/>
  <c r="D61" i="20"/>
  <c r="AB12" i="20"/>
  <c r="X30" i="10"/>
  <c r="X14" i="10" s="1"/>
  <c r="X24" i="10" s="1"/>
  <c r="X87" i="31"/>
  <c r="X66" i="31" s="1"/>
  <c r="X76" i="31" s="1"/>
  <c r="X77" i="31" s="1"/>
  <c r="X80" i="31" s="1"/>
  <c r="X81" i="31" s="1"/>
  <c r="AA62" i="31"/>
  <c r="AB61" i="31" s="1"/>
  <c r="Z63" i="31"/>
  <c r="Z64" i="31" s="1"/>
  <c r="Z81" i="33" l="1"/>
  <c r="AC62" i="37"/>
  <c r="AD61" i="37" s="1"/>
  <c r="AB63" i="37"/>
  <c r="AB64" i="37" s="1"/>
  <c r="AB77" i="37" s="1"/>
  <c r="AB80" i="37" s="1"/>
  <c r="AB81" i="37" s="1"/>
  <c r="AA63" i="35"/>
  <c r="AA64" i="35" s="1"/>
  <c r="AA77" i="35" s="1"/>
  <c r="AA80" i="35" s="1"/>
  <c r="AA81" i="35" s="1"/>
  <c r="AB62" i="35"/>
  <c r="AC61" i="35" s="1"/>
  <c r="AB62" i="33"/>
  <c r="AC61" i="33" s="1"/>
  <c r="AA63" i="33"/>
  <c r="AA64" i="33" s="1"/>
  <c r="AA77" i="33" s="1"/>
  <c r="AA80" i="33" s="1"/>
  <c r="D62" i="20"/>
  <c r="AC12" i="20"/>
  <c r="Y87" i="31"/>
  <c r="Y66" i="31" s="1"/>
  <c r="Y76" i="31" s="1"/>
  <c r="Y77" i="31" s="1"/>
  <c r="Y80" i="31" s="1"/>
  <c r="Y81" i="31" s="1"/>
  <c r="Y30" i="10"/>
  <c r="Y14" i="10" s="1"/>
  <c r="Y24" i="10" s="1"/>
  <c r="AB62" i="31"/>
  <c r="AC61" i="31" s="1"/>
  <c r="AA63" i="31"/>
  <c r="AA64" i="31" s="1"/>
  <c r="AA81" i="33" l="1"/>
  <c r="AC63" i="37"/>
  <c r="AC64" i="37" s="1"/>
  <c r="AC77" i="37" s="1"/>
  <c r="AC80" i="37" s="1"/>
  <c r="AC81" i="37" s="1"/>
  <c r="AD62" i="37"/>
  <c r="AE61" i="37" s="1"/>
  <c r="AB63" i="35"/>
  <c r="AB64" i="35" s="1"/>
  <c r="AB77" i="35" s="1"/>
  <c r="AB80" i="35" s="1"/>
  <c r="AB81" i="35" s="1"/>
  <c r="C5" i="35" s="1"/>
  <c r="H30" i="29" s="1"/>
  <c r="AC62" i="35"/>
  <c r="AD61" i="35" s="1"/>
  <c r="AB63" i="33"/>
  <c r="AB64" i="33" s="1"/>
  <c r="AB77" i="33" s="1"/>
  <c r="AB80" i="33" s="1"/>
  <c r="AC62" i="33"/>
  <c r="AD61" i="33" s="1"/>
  <c r="D63" i="20"/>
  <c r="AD12" i="20"/>
  <c r="Z30" i="10"/>
  <c r="Z14" i="10" s="1"/>
  <c r="Z24" i="10" s="1"/>
  <c r="Z87" i="31"/>
  <c r="Z66" i="31" s="1"/>
  <c r="Z76" i="31" s="1"/>
  <c r="Z77" i="31" s="1"/>
  <c r="Z80" i="31" s="1"/>
  <c r="Z81" i="31" s="1"/>
  <c r="AC62" i="31"/>
  <c r="AD61" i="31" s="1"/>
  <c r="AB63" i="31"/>
  <c r="AB64" i="31" s="1"/>
  <c r="AB81" i="33" l="1"/>
  <c r="AE62" i="37"/>
  <c r="AF61" i="37" s="1"/>
  <c r="AD63" i="37"/>
  <c r="AD64" i="37" s="1"/>
  <c r="AD77" i="37" s="1"/>
  <c r="AD80" i="37" s="1"/>
  <c r="AD81" i="37" s="1"/>
  <c r="C5" i="37"/>
  <c r="H32" i="29" s="1"/>
  <c r="AC63" i="35"/>
  <c r="AC64" i="35" s="1"/>
  <c r="AC77" i="35" s="1"/>
  <c r="AC80" i="35" s="1"/>
  <c r="AC81" i="35" s="1"/>
  <c r="AD62" i="35"/>
  <c r="AE61" i="35" s="1"/>
  <c r="AD62" i="33"/>
  <c r="AE61" i="33" s="1"/>
  <c r="AC63" i="33"/>
  <c r="AC64" i="33" s="1"/>
  <c r="AC77" i="33" s="1"/>
  <c r="AC80" i="33" s="1"/>
  <c r="D64" i="20"/>
  <c r="AE12" i="20"/>
  <c r="AA87" i="31"/>
  <c r="AA66" i="31" s="1"/>
  <c r="AA76" i="31" s="1"/>
  <c r="AA77" i="31" s="1"/>
  <c r="AA80" i="31" s="1"/>
  <c r="AA81" i="31" s="1"/>
  <c r="C4" i="31" s="1"/>
  <c r="G29" i="29" s="1"/>
  <c r="AA30" i="10"/>
  <c r="AA14" i="10" s="1"/>
  <c r="AA24" i="10" s="1"/>
  <c r="AC63" i="31"/>
  <c r="AC64" i="31" s="1"/>
  <c r="AD62" i="31"/>
  <c r="AE61" i="31" s="1"/>
  <c r="AC81" i="33" l="1"/>
  <c r="AE63" i="37"/>
  <c r="AE64" i="37" s="1"/>
  <c r="AE77" i="37" s="1"/>
  <c r="AE80" i="37" s="1"/>
  <c r="AE81" i="37" s="1"/>
  <c r="AF62" i="37"/>
  <c r="AG61" i="37" s="1"/>
  <c r="AD63" i="35"/>
  <c r="AD64" i="35" s="1"/>
  <c r="AD77" i="35" s="1"/>
  <c r="AD80" i="35" s="1"/>
  <c r="AD81" i="35" s="1"/>
  <c r="AE62" i="35"/>
  <c r="AF61" i="35" s="1"/>
  <c r="AE62" i="33"/>
  <c r="AF61" i="33" s="1"/>
  <c r="AD63" i="33"/>
  <c r="AD64" i="33" s="1"/>
  <c r="AD77" i="33" s="1"/>
  <c r="AD80" i="33" s="1"/>
  <c r="D65" i="20"/>
  <c r="AF12" i="20"/>
  <c r="AB30" i="10"/>
  <c r="AB14" i="10" s="1"/>
  <c r="AB24" i="10" s="1"/>
  <c r="AB87" i="31"/>
  <c r="AB66" i="31" s="1"/>
  <c r="AB76" i="31" s="1"/>
  <c r="AB77" i="31" s="1"/>
  <c r="AB80" i="31" s="1"/>
  <c r="AB81" i="31" s="1"/>
  <c r="AE62" i="31"/>
  <c r="AF61" i="31" s="1"/>
  <c r="AD63" i="31"/>
  <c r="AD64" i="31" s="1"/>
  <c r="AD81" i="33" l="1"/>
  <c r="AG62" i="37"/>
  <c r="AH61" i="37" s="1"/>
  <c r="AF63" i="37"/>
  <c r="AF64" i="37" s="1"/>
  <c r="AF77" i="37" s="1"/>
  <c r="AF80" i="37" s="1"/>
  <c r="AF81" i="37" s="1"/>
  <c r="AE63" i="35"/>
  <c r="AE64" i="35" s="1"/>
  <c r="AE77" i="35" s="1"/>
  <c r="AE80" i="35" s="1"/>
  <c r="AE81" i="35" s="1"/>
  <c r="AF62" i="35"/>
  <c r="AG61" i="35" s="1"/>
  <c r="C5" i="33"/>
  <c r="H31" i="29" s="1"/>
  <c r="AF62" i="33"/>
  <c r="AG61" i="33" s="1"/>
  <c r="AE63" i="33"/>
  <c r="AE64" i="33" s="1"/>
  <c r="AE77" i="33" s="1"/>
  <c r="AE80" i="33" s="1"/>
  <c r="D66" i="20"/>
  <c r="AG12" i="20"/>
  <c r="AC87" i="31"/>
  <c r="AC66" i="31" s="1"/>
  <c r="AC76" i="31" s="1"/>
  <c r="AC77" i="31" s="1"/>
  <c r="AC80" i="31" s="1"/>
  <c r="AC81" i="31" s="1"/>
  <c r="AC30" i="10"/>
  <c r="AC14" i="10" s="1"/>
  <c r="AC24" i="10" s="1"/>
  <c r="AF62" i="31"/>
  <c r="AG61" i="31" s="1"/>
  <c r="AE63" i="31"/>
  <c r="AE64" i="31" s="1"/>
  <c r="AE81" i="33" l="1"/>
  <c r="AG63" i="37"/>
  <c r="AG64" i="37" s="1"/>
  <c r="AG77" i="37" s="1"/>
  <c r="AG80" i="37" s="1"/>
  <c r="AG81" i="37" s="1"/>
  <c r="AH62" i="37"/>
  <c r="AI61" i="37" s="1"/>
  <c r="AF63" i="35"/>
  <c r="AF64" i="35" s="1"/>
  <c r="AF77" i="35" s="1"/>
  <c r="AF80" i="35" s="1"/>
  <c r="AF81" i="35" s="1"/>
  <c r="AG62" i="35"/>
  <c r="AH61" i="35" s="1"/>
  <c r="AF63" i="33"/>
  <c r="AF64" i="33" s="1"/>
  <c r="AF77" i="33" s="1"/>
  <c r="AF80" i="33" s="1"/>
  <c r="AG62" i="33"/>
  <c r="AH61" i="33" s="1"/>
  <c r="D67" i="20"/>
  <c r="AH12" i="20"/>
  <c r="AD30" i="10"/>
  <c r="AD14" i="10" s="1"/>
  <c r="AD24" i="10" s="1"/>
  <c r="AD87" i="31"/>
  <c r="AD66" i="31" s="1"/>
  <c r="AD76" i="31" s="1"/>
  <c r="AD77" i="31" s="1"/>
  <c r="AD80" i="31" s="1"/>
  <c r="AD81" i="31" s="1"/>
  <c r="AG62" i="31"/>
  <c r="AH61" i="31" s="1"/>
  <c r="AF63" i="31"/>
  <c r="AF64" i="31" s="1"/>
  <c r="AF81" i="33" l="1"/>
  <c r="AI62" i="37"/>
  <c r="AJ61" i="37" s="1"/>
  <c r="AH63" i="37"/>
  <c r="AH64" i="37" s="1"/>
  <c r="AH77" i="37" s="1"/>
  <c r="AH80" i="37" s="1"/>
  <c r="AH81" i="37" s="1"/>
  <c r="AH62" i="35"/>
  <c r="AI61" i="35" s="1"/>
  <c r="AG63" i="35"/>
  <c r="AG64" i="35" s="1"/>
  <c r="AG77" i="35" s="1"/>
  <c r="AG80" i="35" s="1"/>
  <c r="AG81" i="35" s="1"/>
  <c r="AG63" i="33"/>
  <c r="AG64" i="33" s="1"/>
  <c r="AG77" i="33" s="1"/>
  <c r="AG80" i="33" s="1"/>
  <c r="AH62" i="33"/>
  <c r="AI61" i="33" s="1"/>
  <c r="D68" i="20"/>
  <c r="AI12" i="20"/>
  <c r="AE87" i="31"/>
  <c r="AE66" i="31" s="1"/>
  <c r="AE76" i="31" s="1"/>
  <c r="AE77" i="31" s="1"/>
  <c r="AE80" i="31" s="1"/>
  <c r="AE81" i="31" s="1"/>
  <c r="AE30" i="10"/>
  <c r="AE14" i="10" s="1"/>
  <c r="AE24" i="10" s="1"/>
  <c r="AH62" i="31"/>
  <c r="AI61" i="31" s="1"/>
  <c r="AG63" i="31"/>
  <c r="AG64" i="31" s="1"/>
  <c r="AG81" i="33" l="1"/>
  <c r="AI63" i="37"/>
  <c r="AI64" i="37" s="1"/>
  <c r="AI77" i="37" s="1"/>
  <c r="AI80" i="37" s="1"/>
  <c r="AI81" i="37" s="1"/>
  <c r="AH63" i="35"/>
  <c r="AH64" i="35" s="1"/>
  <c r="AH77" i="35" s="1"/>
  <c r="AH80" i="35" s="1"/>
  <c r="AH81" i="35" s="1"/>
  <c r="AJ62" i="37"/>
  <c r="AK61" i="37" s="1"/>
  <c r="AI62" i="35"/>
  <c r="AJ61" i="35" s="1"/>
  <c r="AH63" i="33"/>
  <c r="AH64" i="33" s="1"/>
  <c r="AH77" i="33" s="1"/>
  <c r="AH80" i="33" s="1"/>
  <c r="AI62" i="33"/>
  <c r="AJ61" i="33" s="1"/>
  <c r="D69" i="20"/>
  <c r="AJ12" i="20"/>
  <c r="AF30" i="10"/>
  <c r="AF14" i="10" s="1"/>
  <c r="AF24" i="10" s="1"/>
  <c r="AF87" i="31"/>
  <c r="AF66" i="31" s="1"/>
  <c r="AF76" i="31" s="1"/>
  <c r="AF77" i="31" s="1"/>
  <c r="AF80" i="31" s="1"/>
  <c r="AF81" i="31" s="1"/>
  <c r="AI62" i="31"/>
  <c r="AJ61" i="31" s="1"/>
  <c r="AH63" i="31"/>
  <c r="AH64" i="31" s="1"/>
  <c r="AH81" i="33" l="1"/>
  <c r="AK62" i="37"/>
  <c r="AL61" i="37" s="1"/>
  <c r="AJ63" i="37"/>
  <c r="AJ64" i="37" s="1"/>
  <c r="AJ77" i="37" s="1"/>
  <c r="AJ80" i="37" s="1"/>
  <c r="AJ81" i="37" s="1"/>
  <c r="AJ62" i="35"/>
  <c r="AK61" i="35" s="1"/>
  <c r="AI63" i="35"/>
  <c r="AI64" i="35" s="1"/>
  <c r="AI77" i="35" s="1"/>
  <c r="AI80" i="35" s="1"/>
  <c r="AI81" i="35" s="1"/>
  <c r="AJ62" i="33"/>
  <c r="AK61" i="33" s="1"/>
  <c r="AI63" i="33"/>
  <c r="AI64" i="33" s="1"/>
  <c r="AI77" i="33" s="1"/>
  <c r="AI80" i="33" s="1"/>
  <c r="D70" i="20"/>
  <c r="AK12" i="20"/>
  <c r="AG87" i="31"/>
  <c r="AG66" i="31" s="1"/>
  <c r="AG76" i="31" s="1"/>
  <c r="AG77" i="31" s="1"/>
  <c r="AG80" i="31" s="1"/>
  <c r="AG81" i="31" s="1"/>
  <c r="AG30" i="10"/>
  <c r="AG14" i="10" s="1"/>
  <c r="AG24" i="10" s="1"/>
  <c r="AJ62" i="31"/>
  <c r="AK61" i="31" s="1"/>
  <c r="AI63" i="31"/>
  <c r="AI64" i="31" s="1"/>
  <c r="AI81" i="33" l="1"/>
  <c r="AK63" i="37"/>
  <c r="AK64" i="37" s="1"/>
  <c r="AK77" i="37" s="1"/>
  <c r="AK80" i="37" s="1"/>
  <c r="AK81" i="37" s="1"/>
  <c r="C6" i="37" s="1"/>
  <c r="I32" i="29" s="1"/>
  <c r="AJ63" i="35"/>
  <c r="AJ64" i="35" s="1"/>
  <c r="AJ77" i="35" s="1"/>
  <c r="AJ80" i="35" s="1"/>
  <c r="AJ81" i="35" s="1"/>
  <c r="C6" i="35" s="1"/>
  <c r="I30" i="29" s="1"/>
  <c r="AL62" i="37"/>
  <c r="AM61" i="37" s="1"/>
  <c r="AK62" i="35"/>
  <c r="AL61" i="35" s="1"/>
  <c r="AK62" i="33"/>
  <c r="AL61" i="33" s="1"/>
  <c r="AJ63" i="33"/>
  <c r="AJ64" i="33" s="1"/>
  <c r="AJ77" i="33" s="1"/>
  <c r="AJ80" i="33" s="1"/>
  <c r="D71" i="20"/>
  <c r="AL12" i="20"/>
  <c r="AH30" i="10"/>
  <c r="AH14" i="10" s="1"/>
  <c r="AH24" i="10" s="1"/>
  <c r="AH87" i="31"/>
  <c r="AH66" i="31" s="1"/>
  <c r="AH76" i="31" s="1"/>
  <c r="AH77" i="31" s="1"/>
  <c r="AH80" i="31" s="1"/>
  <c r="AH81" i="31" s="1"/>
  <c r="AK62" i="31"/>
  <c r="AL61" i="31" s="1"/>
  <c r="AJ63" i="31"/>
  <c r="AJ64" i="31" s="1"/>
  <c r="AJ81" i="33" l="1"/>
  <c r="AM62" i="37"/>
  <c r="AN61" i="37" s="1"/>
  <c r="AL63" i="37"/>
  <c r="AL64" i="37" s="1"/>
  <c r="AL77" i="37" s="1"/>
  <c r="AL80" i="37" s="1"/>
  <c r="AL81" i="37" s="1"/>
  <c r="AL62" i="35"/>
  <c r="AM61" i="35" s="1"/>
  <c r="AK63" i="35"/>
  <c r="AK64" i="35" s="1"/>
  <c r="AK77" i="35" s="1"/>
  <c r="AK80" i="35" s="1"/>
  <c r="AK81" i="35" s="1"/>
  <c r="AL62" i="33"/>
  <c r="AM61" i="33" s="1"/>
  <c r="AK63" i="33"/>
  <c r="AK64" i="33" s="1"/>
  <c r="AK77" i="33" s="1"/>
  <c r="AK80" i="33" s="1"/>
  <c r="D72" i="20"/>
  <c r="AM12" i="20"/>
  <c r="AI87" i="31"/>
  <c r="AI66" i="31" s="1"/>
  <c r="AI76" i="31" s="1"/>
  <c r="AI77" i="31" s="1"/>
  <c r="AI80" i="31" s="1"/>
  <c r="AI81" i="31" s="1"/>
  <c r="C5" i="31" s="1"/>
  <c r="H29" i="29" s="1"/>
  <c r="AI30" i="10"/>
  <c r="AI14" i="10" s="1"/>
  <c r="AI24" i="10" s="1"/>
  <c r="AK63" i="31"/>
  <c r="AK64" i="31" s="1"/>
  <c r="AL62" i="31"/>
  <c r="AM61" i="31" s="1"/>
  <c r="AK81" i="33" l="1"/>
  <c r="AL63" i="35"/>
  <c r="AL64" i="35" s="1"/>
  <c r="AL77" i="35" s="1"/>
  <c r="AL80" i="35" s="1"/>
  <c r="AL81" i="35" s="1"/>
  <c r="AM63" i="37"/>
  <c r="AM64" i="37" s="1"/>
  <c r="AM77" i="37" s="1"/>
  <c r="AM80" i="37" s="1"/>
  <c r="AM81" i="37" s="1"/>
  <c r="AN62" i="37"/>
  <c r="AO61" i="37" s="1"/>
  <c r="AM62" i="35"/>
  <c r="AN61" i="35" s="1"/>
  <c r="AL63" i="33"/>
  <c r="AL64" i="33" s="1"/>
  <c r="AL77" i="33" s="1"/>
  <c r="AL80" i="33" s="1"/>
  <c r="AM62" i="33"/>
  <c r="AN61" i="33" s="1"/>
  <c r="D73" i="20"/>
  <c r="AN12" i="20"/>
  <c r="AJ30" i="10"/>
  <c r="AJ14" i="10" s="1"/>
  <c r="AJ24" i="10" s="1"/>
  <c r="AJ87" i="31"/>
  <c r="AJ66" i="31" s="1"/>
  <c r="AJ76" i="31" s="1"/>
  <c r="AJ77" i="31" s="1"/>
  <c r="AJ80" i="31" s="1"/>
  <c r="AJ81" i="31" s="1"/>
  <c r="AM62" i="31"/>
  <c r="AN61" i="31" s="1"/>
  <c r="AL63" i="31"/>
  <c r="AL64" i="31" s="1"/>
  <c r="AL81" i="33" l="1"/>
  <c r="AO62" i="37"/>
  <c r="AP61" i="37" s="1"/>
  <c r="AN63" i="37"/>
  <c r="AN64" i="37" s="1"/>
  <c r="AN77" i="37" s="1"/>
  <c r="AN80" i="37" s="1"/>
  <c r="AN81" i="37" s="1"/>
  <c r="AN62" i="35"/>
  <c r="AO61" i="35" s="1"/>
  <c r="AM63" i="35"/>
  <c r="AM64" i="35" s="1"/>
  <c r="AM77" i="35" s="1"/>
  <c r="AM80" i="35" s="1"/>
  <c r="AM81" i="35" s="1"/>
  <c r="AM63" i="33"/>
  <c r="AM64" i="33" s="1"/>
  <c r="AM77" i="33" s="1"/>
  <c r="AM80" i="33" s="1"/>
  <c r="AN62" i="33"/>
  <c r="AO61" i="33" s="1"/>
  <c r="D75" i="20"/>
  <c r="AO12" i="20"/>
  <c r="AK87" i="31"/>
  <c r="AK66" i="31" s="1"/>
  <c r="AK76" i="31" s="1"/>
  <c r="AK77" i="31" s="1"/>
  <c r="AK80" i="31" s="1"/>
  <c r="AK81" i="31" s="1"/>
  <c r="AK30" i="10"/>
  <c r="AK14" i="10" s="1"/>
  <c r="AK24" i="10" s="1"/>
  <c r="AN62" i="31"/>
  <c r="AO61" i="31" s="1"/>
  <c r="AM63" i="31"/>
  <c r="AM64" i="31" s="1"/>
  <c r="AM77" i="31" s="1"/>
  <c r="AM80" i="31" s="1"/>
  <c r="AM81" i="33" l="1"/>
  <c r="C6" i="33" s="1"/>
  <c r="I31" i="29" s="1"/>
  <c r="AO63" i="37"/>
  <c r="AO64" i="37" s="1"/>
  <c r="AO77" i="37" s="1"/>
  <c r="AO80" i="37" s="1"/>
  <c r="AO81" i="37" s="1"/>
  <c r="AN63" i="35"/>
  <c r="AN64" i="35" s="1"/>
  <c r="AN77" i="35" s="1"/>
  <c r="AN80" i="35" s="1"/>
  <c r="AN81" i="35" s="1"/>
  <c r="AP62" i="37"/>
  <c r="AQ61" i="37" s="1"/>
  <c r="AO62" i="35"/>
  <c r="AP61" i="35" s="1"/>
  <c r="AO62" i="33"/>
  <c r="AP61" i="33" s="1"/>
  <c r="AN63" i="33"/>
  <c r="AN64" i="33" s="1"/>
  <c r="AN77" i="33" s="1"/>
  <c r="AN80" i="33" s="1"/>
  <c r="AL30" i="10"/>
  <c r="AL14" i="10" s="1"/>
  <c r="AL24" i="10" s="1"/>
  <c r="AL87" i="31"/>
  <c r="AL66" i="31" s="1"/>
  <c r="AL76" i="31" s="1"/>
  <c r="AL77" i="31" s="1"/>
  <c r="AL80" i="31" s="1"/>
  <c r="AL81" i="31" s="1"/>
  <c r="AM81" i="31" s="1"/>
  <c r="AO62" i="31"/>
  <c r="AP61" i="31" s="1"/>
  <c r="AN63" i="31"/>
  <c r="AN64" i="31" s="1"/>
  <c r="AN77" i="31" s="1"/>
  <c r="AN80" i="31" s="1"/>
  <c r="AN81" i="33" l="1"/>
  <c r="AQ62" i="37"/>
  <c r="AR61" i="37" s="1"/>
  <c r="AP63" i="37"/>
  <c r="AP64" i="37" s="1"/>
  <c r="AP77" i="37" s="1"/>
  <c r="AP80" i="37" s="1"/>
  <c r="AP81" i="37" s="1"/>
  <c r="AO63" i="35"/>
  <c r="AO64" i="35" s="1"/>
  <c r="AO77" i="35" s="1"/>
  <c r="AO80" i="35" s="1"/>
  <c r="AO81" i="35" s="1"/>
  <c r="AP62" i="35"/>
  <c r="AQ61" i="35" s="1"/>
  <c r="AP62" i="33"/>
  <c r="AQ61" i="33" s="1"/>
  <c r="AO63" i="33"/>
  <c r="AO64" i="33" s="1"/>
  <c r="AO77" i="33" s="1"/>
  <c r="AO80" i="33" s="1"/>
  <c r="AN81" i="31"/>
  <c r="AP62" i="31"/>
  <c r="AQ61" i="31" s="1"/>
  <c r="AO63" i="31"/>
  <c r="AO64" i="31" s="1"/>
  <c r="AO77" i="31" s="1"/>
  <c r="AO80" i="31" s="1"/>
  <c r="AO81" i="33" l="1"/>
  <c r="AQ63" i="37"/>
  <c r="AQ64" i="37" s="1"/>
  <c r="AQ77" i="37" s="1"/>
  <c r="AQ80" i="37" s="1"/>
  <c r="AQ81" i="37" s="1"/>
  <c r="AR62" i="37"/>
  <c r="AS61" i="37" s="1"/>
  <c r="AP63" i="35"/>
  <c r="AP64" i="35" s="1"/>
  <c r="AP77" i="35" s="1"/>
  <c r="AP80" i="35" s="1"/>
  <c r="AP81" i="35" s="1"/>
  <c r="AQ62" i="35"/>
  <c r="AR61" i="35" s="1"/>
  <c r="AP63" i="33"/>
  <c r="AP64" i="33" s="1"/>
  <c r="AP77" i="33" s="1"/>
  <c r="AP80" i="33" s="1"/>
  <c r="AQ62" i="33"/>
  <c r="AR61" i="33" s="1"/>
  <c r="AO81" i="31"/>
  <c r="AQ62" i="31"/>
  <c r="AR61" i="31" s="1"/>
  <c r="AP63" i="31"/>
  <c r="AP64" i="31" s="1"/>
  <c r="AP77" i="31" s="1"/>
  <c r="AP80" i="31" s="1"/>
  <c r="AP81" i="33" l="1"/>
  <c r="AS62" i="37"/>
  <c r="AT61" i="37" s="1"/>
  <c r="AR63" i="37"/>
  <c r="AR64" i="37" s="1"/>
  <c r="AR77" i="37" s="1"/>
  <c r="AR80" i="37" s="1"/>
  <c r="AR81" i="37" s="1"/>
  <c r="AQ63" i="35"/>
  <c r="AQ64" i="35" s="1"/>
  <c r="AQ77" i="35" s="1"/>
  <c r="AQ80" i="35" s="1"/>
  <c r="AQ81" i="35" s="1"/>
  <c r="AR62" i="35"/>
  <c r="AS61" i="35" s="1"/>
  <c r="AQ63" i="33"/>
  <c r="AQ64" i="33" s="1"/>
  <c r="AQ77" i="33" s="1"/>
  <c r="AQ80" i="33" s="1"/>
  <c r="AR62" i="33"/>
  <c r="AS61" i="33" s="1"/>
  <c r="AP81" i="31"/>
  <c r="AR62" i="31"/>
  <c r="AS61" i="31" s="1"/>
  <c r="AQ63" i="31"/>
  <c r="AQ64" i="31" s="1"/>
  <c r="AQ77" i="31" s="1"/>
  <c r="AQ80" i="31" s="1"/>
  <c r="AQ81" i="33" l="1"/>
  <c r="AS63" i="37"/>
  <c r="AS64" i="37" s="1"/>
  <c r="AS77" i="37" s="1"/>
  <c r="AS80" i="37" s="1"/>
  <c r="AS81" i="37" s="1"/>
  <c r="AT62" i="37"/>
  <c r="AU61" i="37" s="1"/>
  <c r="AR63" i="35"/>
  <c r="AR64" i="35" s="1"/>
  <c r="AR77" i="35" s="1"/>
  <c r="AR80" i="35" s="1"/>
  <c r="AR81" i="35" s="1"/>
  <c r="AS62" i="35"/>
  <c r="AT61" i="35" s="1"/>
  <c r="AR63" i="33"/>
  <c r="AR64" i="33" s="1"/>
  <c r="AR77" i="33" s="1"/>
  <c r="AR80" i="33" s="1"/>
  <c r="AQ81" i="31"/>
  <c r="AS62" i="33"/>
  <c r="AT61" i="33" s="1"/>
  <c r="C6" i="31"/>
  <c r="I29" i="29" s="1"/>
  <c r="AS62" i="31"/>
  <c r="AT61" i="31" s="1"/>
  <c r="AR63" i="31"/>
  <c r="AR64" i="31" s="1"/>
  <c r="AR77" i="31" s="1"/>
  <c r="AR80" i="31" s="1"/>
  <c r="AR81" i="31" s="1"/>
  <c r="AR81" i="33" l="1"/>
  <c r="AU62" i="37"/>
  <c r="AV61" i="37" s="1"/>
  <c r="AT63" i="37"/>
  <c r="AT64" i="37" s="1"/>
  <c r="AT77" i="37" s="1"/>
  <c r="AT80" i="37" s="1"/>
  <c r="AT81" i="37" s="1"/>
  <c r="AS63" i="35"/>
  <c r="AS64" i="35" s="1"/>
  <c r="AS77" i="35" s="1"/>
  <c r="AS80" i="35" s="1"/>
  <c r="AS81" i="35" s="1"/>
  <c r="AT62" i="35"/>
  <c r="AU61" i="35" s="1"/>
  <c r="AS63" i="33"/>
  <c r="AS64" i="33" s="1"/>
  <c r="AS77" i="33" s="1"/>
  <c r="AS80" i="33" s="1"/>
  <c r="AT62" i="33"/>
  <c r="AU61" i="33" s="1"/>
  <c r="AS63" i="31"/>
  <c r="AS64" i="31" s="1"/>
  <c r="AS77" i="31" s="1"/>
  <c r="AS80" i="31" s="1"/>
  <c r="AS81" i="31" s="1"/>
  <c r="AT62" i="31"/>
  <c r="AU61" i="31" s="1"/>
  <c r="AS81" i="33" l="1"/>
  <c r="AU63" i="37"/>
  <c r="AU64" i="37" s="1"/>
  <c r="AU77" i="37" s="1"/>
  <c r="AU80" i="37" s="1"/>
  <c r="AU81" i="37" s="1"/>
  <c r="AV62" i="37"/>
  <c r="AW61" i="37" s="1"/>
  <c r="AU62" i="35"/>
  <c r="AV61" i="35" s="1"/>
  <c r="AT63" i="35"/>
  <c r="AT64" i="35" s="1"/>
  <c r="AT77" i="35" s="1"/>
  <c r="AT80" i="35" s="1"/>
  <c r="AT81" i="35" s="1"/>
  <c r="AU62" i="33"/>
  <c r="AV61" i="33" s="1"/>
  <c r="AT63" i="33"/>
  <c r="AT64" i="33" s="1"/>
  <c r="AT77" i="33" s="1"/>
  <c r="AT80" i="33" s="1"/>
  <c r="AU62" i="31"/>
  <c r="AV61" i="31" s="1"/>
  <c r="AT63" i="31"/>
  <c r="AT64" i="31" s="1"/>
  <c r="AT77" i="31" s="1"/>
  <c r="AT80" i="31" s="1"/>
  <c r="AT81" i="31" s="1"/>
  <c r="AT81" i="33" l="1"/>
  <c r="AU63" i="35"/>
  <c r="AU64" i="35" s="1"/>
  <c r="AU77" i="35" s="1"/>
  <c r="AU80" i="35" s="1"/>
  <c r="AU81" i="35" s="1"/>
  <c r="AW62" i="37"/>
  <c r="AX61" i="37" s="1"/>
  <c r="AV63" i="37"/>
  <c r="AV64" i="37" s="1"/>
  <c r="AV77" i="37" s="1"/>
  <c r="AV80" i="37" s="1"/>
  <c r="AV81" i="37" s="1"/>
  <c r="AV62" i="35"/>
  <c r="AW61" i="35" s="1"/>
  <c r="AV62" i="33"/>
  <c r="AW61" i="33" s="1"/>
  <c r="AU63" i="33"/>
  <c r="AU64" i="33" s="1"/>
  <c r="AU77" i="33" s="1"/>
  <c r="AU80" i="33" s="1"/>
  <c r="AV62" i="31"/>
  <c r="AW61" i="31" s="1"/>
  <c r="AU63" i="31"/>
  <c r="AU64" i="31" s="1"/>
  <c r="AU77" i="31" s="1"/>
  <c r="AU80" i="31" s="1"/>
  <c r="AU81" i="31" s="1"/>
  <c r="AU81" i="33" l="1"/>
  <c r="AW63" i="37"/>
  <c r="AW64" i="37" s="1"/>
  <c r="AW77" i="37" s="1"/>
  <c r="AW80" i="37" s="1"/>
  <c r="AW81" i="37" s="1"/>
  <c r="AX62" i="37"/>
  <c r="AY61" i="37" s="1"/>
  <c r="AW62" i="35"/>
  <c r="AX61" i="35" s="1"/>
  <c r="AV63" i="35"/>
  <c r="AV64" i="35" s="1"/>
  <c r="AV77" i="35" s="1"/>
  <c r="AV80" i="35" s="1"/>
  <c r="AV81" i="35" s="1"/>
  <c r="AV63" i="33"/>
  <c r="AV64" i="33" s="1"/>
  <c r="AV77" i="33" s="1"/>
  <c r="AV80" i="33" s="1"/>
  <c r="AW62" i="33"/>
  <c r="AX61" i="33" s="1"/>
  <c r="AW62" i="31"/>
  <c r="AX61" i="31" s="1"/>
  <c r="AV63" i="31"/>
  <c r="AV64" i="31" s="1"/>
  <c r="AV77" i="31" s="1"/>
  <c r="AV80" i="31" s="1"/>
  <c r="AV81" i="31" s="1"/>
  <c r="AV81" i="33" l="1"/>
  <c r="AW63" i="35"/>
  <c r="AW64" i="35" s="1"/>
  <c r="AW77" i="35" s="1"/>
  <c r="AW80" i="35" s="1"/>
  <c r="AW81" i="35" s="1"/>
  <c r="C7" i="35" s="1"/>
  <c r="J30" i="29" s="1"/>
  <c r="AY62" i="37"/>
  <c r="AZ61" i="37" s="1"/>
  <c r="AX63" i="37"/>
  <c r="AX64" i="37" s="1"/>
  <c r="AX77" i="37" s="1"/>
  <c r="AX80" i="37" s="1"/>
  <c r="AX81" i="37" s="1"/>
  <c r="AX62" i="35"/>
  <c r="AY61" i="35" s="1"/>
  <c r="AW63" i="33"/>
  <c r="AW64" i="33" s="1"/>
  <c r="AW77" i="33" s="1"/>
  <c r="AW80" i="33" s="1"/>
  <c r="AX62" i="33"/>
  <c r="AY61" i="33" s="1"/>
  <c r="AX62" i="31"/>
  <c r="AY61" i="31" s="1"/>
  <c r="AW63" i="31"/>
  <c r="AW64" i="31" s="1"/>
  <c r="AW77" i="31" s="1"/>
  <c r="AW80" i="31" s="1"/>
  <c r="AW81" i="31" s="1"/>
  <c r="AW81" i="33" l="1"/>
  <c r="AY63" i="37"/>
  <c r="AY64" i="37" s="1"/>
  <c r="AY77" i="37" s="1"/>
  <c r="AY80" i="37" s="1"/>
  <c r="AY81" i="37" s="1"/>
  <c r="C7" i="37"/>
  <c r="J32" i="29" s="1"/>
  <c r="AZ62" i="37"/>
  <c r="BA61" i="37" s="1"/>
  <c r="AY62" i="35"/>
  <c r="AZ61" i="35" s="1"/>
  <c r="AX63" i="35"/>
  <c r="AX64" i="35" s="1"/>
  <c r="AX77" i="35" s="1"/>
  <c r="AX80" i="35" s="1"/>
  <c r="AX81" i="35" s="1"/>
  <c r="AY62" i="33"/>
  <c r="AZ61" i="33" s="1"/>
  <c r="AX63" i="33"/>
  <c r="AX64" i="33" s="1"/>
  <c r="AX77" i="33" s="1"/>
  <c r="AX80" i="33" s="1"/>
  <c r="AY62" i="31"/>
  <c r="AZ61" i="31" s="1"/>
  <c r="AX63" i="31"/>
  <c r="AX64" i="31" s="1"/>
  <c r="AX77" i="31" s="1"/>
  <c r="AX80" i="31" s="1"/>
  <c r="AX81" i="31" s="1"/>
  <c r="AX81" i="33" l="1"/>
  <c r="BA62" i="37"/>
  <c r="BB61" i="37" s="1"/>
  <c r="AZ63" i="37"/>
  <c r="AZ64" i="37" s="1"/>
  <c r="AZ77" i="37" s="1"/>
  <c r="AZ80" i="37" s="1"/>
  <c r="AZ81" i="37" s="1"/>
  <c r="AY63" i="35"/>
  <c r="AY64" i="35" s="1"/>
  <c r="AY77" i="35" s="1"/>
  <c r="AY80" i="35" s="1"/>
  <c r="AY81" i="35" s="1"/>
  <c r="AZ62" i="35"/>
  <c r="BA61" i="35" s="1"/>
  <c r="AZ62" i="33"/>
  <c r="BA61" i="33" s="1"/>
  <c r="AY63" i="33"/>
  <c r="AY64" i="33" s="1"/>
  <c r="AY77" i="33" s="1"/>
  <c r="AY80" i="33" s="1"/>
  <c r="AZ62" i="31"/>
  <c r="BA61" i="31" s="1"/>
  <c r="AY63" i="31"/>
  <c r="AY64" i="31" s="1"/>
  <c r="AY77" i="31" s="1"/>
  <c r="AY80" i="31" s="1"/>
  <c r="AY81" i="31" s="1"/>
  <c r="AY81" i="33" l="1"/>
  <c r="BA63" i="37"/>
  <c r="BA64" i="37" s="1"/>
  <c r="BA77" i="37" s="1"/>
  <c r="BA80" i="37" s="1"/>
  <c r="BA81" i="37" s="1"/>
  <c r="BB62" i="37"/>
  <c r="BC61" i="37" s="1"/>
  <c r="BA62" i="35"/>
  <c r="BB61" i="35" s="1"/>
  <c r="AZ63" i="35"/>
  <c r="AZ64" i="35" s="1"/>
  <c r="AZ77" i="35" s="1"/>
  <c r="AZ80" i="35" s="1"/>
  <c r="AZ81" i="35" s="1"/>
  <c r="BA62" i="33"/>
  <c r="BB61" i="33" s="1"/>
  <c r="AZ63" i="33"/>
  <c r="AZ64" i="33" s="1"/>
  <c r="AZ77" i="33" s="1"/>
  <c r="AZ80" i="33" s="1"/>
  <c r="BA62" i="31"/>
  <c r="BB61" i="31" s="1"/>
  <c r="AZ63" i="31"/>
  <c r="AZ64" i="31" s="1"/>
  <c r="AZ77" i="31" s="1"/>
  <c r="AZ80" i="31" s="1"/>
  <c r="AZ81" i="31" s="1"/>
  <c r="AZ81" i="33" l="1"/>
  <c r="C7" i="33" s="1"/>
  <c r="J31" i="29" s="1"/>
  <c r="BA63" i="35"/>
  <c r="BA64" i="35" s="1"/>
  <c r="BA77" i="35" s="1"/>
  <c r="BA80" i="35" s="1"/>
  <c r="BA81" i="35" s="1"/>
  <c r="BB63" i="37"/>
  <c r="BB64" i="37" s="1"/>
  <c r="BB77" i="37" s="1"/>
  <c r="BB80" i="37" s="1"/>
  <c r="BB81" i="37" s="1"/>
  <c r="BC62" i="37"/>
  <c r="BD61" i="37" s="1"/>
  <c r="BB62" i="35"/>
  <c r="BC61" i="35" s="1"/>
  <c r="BB62" i="33"/>
  <c r="BC61" i="33" s="1"/>
  <c r="BA63" i="33"/>
  <c r="BA64" i="33" s="1"/>
  <c r="BA77" i="33" s="1"/>
  <c r="BA80" i="33" s="1"/>
  <c r="BB62" i="31"/>
  <c r="BC61" i="31" s="1"/>
  <c r="BA63" i="31"/>
  <c r="BA64" i="31" s="1"/>
  <c r="BA77" i="31" s="1"/>
  <c r="BA80" i="31" s="1"/>
  <c r="BA81" i="31" s="1"/>
  <c r="BA81" i="33" l="1"/>
  <c r="BD62" i="37"/>
  <c r="BD63" i="37" s="1"/>
  <c r="BD64" i="37" s="1"/>
  <c r="BD77" i="37" s="1"/>
  <c r="BD80" i="37" s="1"/>
  <c r="BC63" i="37"/>
  <c r="BC64" i="37" s="1"/>
  <c r="BC77" i="37" s="1"/>
  <c r="BC80" i="37" s="1"/>
  <c r="BC81" i="37" s="1"/>
  <c r="BC62" i="35"/>
  <c r="BD61" i="35" s="1"/>
  <c r="BB63" i="35"/>
  <c r="BB64" i="35" s="1"/>
  <c r="BB77" i="35" s="1"/>
  <c r="BB80" i="35" s="1"/>
  <c r="BB81" i="35" s="1"/>
  <c r="BB63" i="33"/>
  <c r="BB64" i="33" s="1"/>
  <c r="BB77" i="33" s="1"/>
  <c r="BB80" i="33" s="1"/>
  <c r="BC62" i="33"/>
  <c r="BD61" i="33" s="1"/>
  <c r="BC62" i="31"/>
  <c r="BD61" i="31" s="1"/>
  <c r="BB63" i="31"/>
  <c r="BB64" i="31" s="1"/>
  <c r="BB77" i="31" s="1"/>
  <c r="BB80" i="31" s="1"/>
  <c r="BB81" i="31" s="1"/>
  <c r="BB81" i="33" l="1"/>
  <c r="BC63" i="35"/>
  <c r="BC64" i="35" s="1"/>
  <c r="BC77" i="35" s="1"/>
  <c r="BC80" i="35" s="1"/>
  <c r="BC81" i="35" s="1"/>
  <c r="BD81" i="37"/>
  <c r="BD62" i="35"/>
  <c r="BD63" i="35" s="1"/>
  <c r="BD64" i="35" s="1"/>
  <c r="BD77" i="35" s="1"/>
  <c r="BD80" i="35" s="1"/>
  <c r="BC63" i="33"/>
  <c r="BC64" i="33" s="1"/>
  <c r="BC77" i="33" s="1"/>
  <c r="BC80" i="33" s="1"/>
  <c r="BC81" i="33" s="1"/>
  <c r="BD62" i="33"/>
  <c r="BD63" i="33" s="1"/>
  <c r="BD64" i="33" s="1"/>
  <c r="BD77" i="33" s="1"/>
  <c r="BD80" i="33" s="1"/>
  <c r="BD62" i="31"/>
  <c r="BD63" i="31" s="1"/>
  <c r="BD64" i="31" s="1"/>
  <c r="BD77" i="31" s="1"/>
  <c r="BD80" i="31" s="1"/>
  <c r="BC63" i="31"/>
  <c r="BC64" i="31" s="1"/>
  <c r="BC77" i="31" s="1"/>
  <c r="BC80" i="31" s="1"/>
  <c r="BC81" i="31" s="1"/>
  <c r="BD81" i="35" l="1"/>
  <c r="BD81" i="33"/>
  <c r="BD81" i="31"/>
  <c r="C7" i="31" s="1"/>
  <c r="J29" i="29" s="1"/>
</calcChain>
</file>

<file path=xl/sharedStrings.xml><?xml version="1.0" encoding="utf-8"?>
<sst xmlns="http://schemas.openxmlformats.org/spreadsheetml/2006/main" count="1418" uniqueCount="395">
  <si>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</si>
  <si>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</si>
  <si>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</si>
  <si>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</si>
  <si>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</si>
  <si>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</si>
  <si>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</si>
  <si>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</si>
  <si>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</si>
  <si>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</si>
  <si>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</si>
  <si>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</si>
  <si>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</si>
  <si>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</si>
  <si>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</si>
  <si>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</si>
  <si>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</si>
  <si>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</si>
  <si>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</si>
  <si>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</si>
  <si>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</si>
  <si>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</si>
  <si>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</si>
  <si>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</si>
  <si>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</si>
  <si>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</si>
  <si>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</si>
  <si>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</si>
  <si>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</si>
  <si>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</si>
  <si>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</si>
  <si>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</si>
  <si>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</si>
  <si>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</si>
  <si>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</si>
  <si>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</si>
  <si>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</si>
  <si>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</si>
  <si>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</si>
  <si>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</si>
  <si>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</si>
  <si>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</si>
  <si>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</si>
  <si>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</si>
  <si>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</si>
  <si>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</si>
  <si>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</si>
  <si>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</si>
  <si>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</si>
  <si>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</si>
  <si>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</si>
  <si>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</si>
  <si>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</si>
  <si>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</si>
  <si>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</si>
  <si>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</si>
  <si>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</si>
  <si>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</si>
  <si>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</si>
  <si>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</si>
  <si>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</si>
  <si>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</si>
  <si>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</si>
  <si>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</si>
  <si>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</si>
  <si>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</si>
  <si>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</si>
  <si>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</si>
  <si>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</si>
  <si>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</si>
  <si>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</si>
  <si>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</si>
  <si>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</si>
  <si>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</si>
  <si>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</si>
  <si>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</si>
  <si>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</si>
  <si>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</si>
  <si>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</si>
  <si>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</si>
  <si>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</si>
  <si>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</si>
  <si>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</si>
  <si>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</si>
  <si>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</si>
  <si>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</si>
  <si>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</si>
  <si>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</si>
  <si>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</si>
  <si>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</si>
  <si>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</si>
  <si>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</si>
  <si>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</si>
  <si>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</si>
  <si>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</si>
  <si>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</si>
  <si>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</si>
  <si>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</si>
  <si>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</si>
  <si>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</si>
  <si>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</si>
  <si>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</si>
  <si>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</si>
  <si>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</si>
  <si>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</si>
  <si>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</si>
  <si>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</si>
  <si>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</si>
  <si>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</si>
  <si>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</si>
  <si>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</si>
  <si>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</si>
  <si>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</si>
  <si>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</si>
  <si>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</si>
  <si>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</si>
  <si>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</si>
  <si>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</si>
  <si>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</si>
  <si>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</si>
  <si>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</si>
  <si>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</si>
  <si>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</si>
  <si>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</si>
  <si>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</si>
  <si>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</si>
  <si>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</si>
  <si>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</si>
  <si>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</si>
  <si>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</si>
  <si>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</si>
  <si>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</si>
  <si>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</si>
  <si>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</si>
  <si>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</si>
  <si>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</si>
  <si>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</si>
  <si>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</si>
  <si>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</si>
  <si>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</si>
  <si>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</si>
  <si>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</si>
  <si>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</si>
  <si>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</si>
  <si>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</si>
  <si>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</si>
  <si>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</si>
  <si>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</si>
  <si>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</si>
  <si>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</si>
  <si>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</si>
  <si>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</si>
  <si>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</si>
  <si>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</si>
  <si>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</si>
  <si>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</si>
  <si>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</si>
  <si>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</si>
  <si>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</si>
  <si>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</si>
  <si>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</si>
  <si>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</si>
  <si>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</si>
  <si>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</si>
  <si>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</si>
  <si>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</si>
  <si>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</si>
  <si>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</si>
  <si>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</si>
  <si>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</si>
  <si>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</si>
  <si>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</si>
  <si>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</si>
  <si>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</si>
  <si>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</si>
  <si>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</si>
  <si>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</si>
  <si>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</si>
  <si>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</si>
  <si>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</si>
  <si>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</si>
  <si>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</si>
  <si>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</si>
  <si>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</si>
  <si>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</si>
  <si>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</si>
  <si>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</si>
  <si>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</si>
  <si>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</si>
  <si>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</si>
  <si>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</si>
  <si>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</si>
  <si>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</si>
  <si>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</si>
  <si>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</si>
  <si>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</si>
  <si>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</si>
  <si>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</si>
  <si>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</si>
  <si>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</si>
  <si>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</si>
  <si>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</si>
  <si>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</si>
  <si>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</si>
  <si>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</si>
  <si>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</si>
  <si>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</si>
  <si>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</si>
  <si>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</si>
  <si>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</si>
  <si>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</si>
  <si>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</si>
  <si>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</si>
  <si>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</si>
  <si>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</si>
  <si>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</si>
  <si>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</si>
  <si>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</si>
  <si>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</si>
  <si>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</si>
  <si>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</si>
  <si>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</si>
  <si>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</si>
  <si>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</si>
  <si>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</si>
  <si>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</si>
  <si>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</si>
  <si>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</si>
  <si>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</si>
  <si>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</si>
  <si>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</si>
  <si>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</si>
  <si>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</si>
  <si>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</si>
  <si>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</si>
  <si>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</si>
  <si>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</si>
  <si>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</si>
  <si>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</si>
  <si>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</si>
  <si>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</si>
  <si>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</si>
  <si>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</si>
  <si>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</si>
  <si>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</si>
  <si>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</si>
  <si>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</si>
  <si>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</si>
  <si>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</si>
  <si>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</si>
  <si>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</si>
  <si>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</si>
  <si>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</si>
  <si>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</si>
  <si>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</si>
  <si>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</si>
  <si>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</si>
  <si>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</si>
  <si>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</si>
  <si>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</si>
  <si>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</si>
  <si>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</si>
  <si>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</si>
  <si>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</si>
  <si>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</si>
  <si>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</si>
  <si>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</si>
  <si>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</si>
  <si>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</si>
  <si>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</si>
  <si>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</si>
  <si>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</si>
  <si>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</si>
  <si>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</si>
  <si>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</si>
  <si>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</si>
  <si>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</si>
  <si>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</si>
  <si>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</si>
  <si>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</si>
  <si>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</si>
  <si>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</si>
  <si>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</si>
  <si>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</si>
  <si>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</si>
  <si>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</si>
  <si>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</si>
  <si>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</si>
  <si>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</si>
  <si>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</si>
  <si>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</si>
  <si>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</si>
  <si>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</si>
  <si>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</si>
  <si>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</si>
  <si>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</si>
  <si>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</si>
  <si>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</si>
  <si>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</si>
  <si>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</si>
  <si>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</si>
  <si>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</si>
  <si>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</si>
  <si>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</si>
  <si>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</si>
  <si>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</si>
  <si>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</si>
  <si>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</si>
  <si>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</si>
  <si>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</si>
  <si>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</si>
  <si>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</si>
  <si>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</si>
  <si>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</si>
  <si>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</si>
  <si>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</si>
  <si>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</si>
  <si>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</si>
  <si>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</si>
  <si>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</si>
  <si>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</si>
  <si>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</si>
  <si>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</si>
  <si>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</si>
  <si>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</si>
  <si>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</si>
  <si>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</si>
  <si>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</si>
  <si>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</si>
  <si>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</si>
  <si>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</si>
  <si>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</si>
  <si>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</si>
  <si>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</si>
  <si>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</si>
  <si>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</si>
  <si>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</si>
  <si>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</si>
  <si>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</si>
  <si>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</si>
  <si>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Option 2</t>
  </si>
  <si>
    <t>I&amp;M</t>
  </si>
  <si>
    <t>New Assets to be Maintained</t>
  </si>
  <si>
    <t>6.6/11kV UG Cable</t>
  </si>
  <si>
    <t>6.6/11kV CB (GM) Primary</t>
  </si>
  <si>
    <t>Assets</t>
  </si>
  <si>
    <t>132kV UG Cable (Non Pressurised)</t>
  </si>
  <si>
    <t>132kV CB (Air Insulated Busbars)(OD) (GM)</t>
  </si>
  <si>
    <t>132kV Switchgear - Other</t>
  </si>
  <si>
    <t>132kV Transformer</t>
  </si>
  <si>
    <t xml:space="preserve">Build new a new 33/11kV Primary to north east of Milton Keynes. Lay 9km of 33kV double circuit cable between Bletchley and the proposed site.  At Bletchley replace GT3 with 120MVA unit, replace 33kV switchboard 'B' with 2.5kA 15 panel board and install circuit breaker on interlinking circuit between Bradwell Abbey and Bletchley. At the new Primary install 2 x 33/11kV 24MVA transformers and install a 15 panel 11kV board. </t>
  </si>
  <si>
    <t>Build new a new 132/11kV 39MVA BSP to north east of Milton Keynes. Lay 9km of 132kV double circuit cable between Bletchley and the proposed site.  Modify site at Bletchley to provide new feeders to new site. At the new BSP install 2 x 132/11kV 30MVA transformers and install a 15 panel 11kV board, install circuit breaker on interlinking circuit between Bradwell Abbey and Bletchley</t>
  </si>
  <si>
    <t>Build new a new 132/11kV 39MVA  BSP to north east of Milton Keynes. Lay 23km of 132kV UG circuit and 23km of OH circuit between East Claydon GSP and the proposed site.  At the new BSP install 2 x 132/11kV 39MVA transformers and install a 15 panel 11kV board, install circuit breaker on interlinking circuit between Bradwell Abbey and Bletchley</t>
  </si>
  <si>
    <t>132kV Transformer (GM)</t>
  </si>
  <si>
    <t>Batteries at GM HV Substations</t>
  </si>
  <si>
    <t>Batteries at 132kV Substations</t>
  </si>
  <si>
    <t>Pilot Wire Underground</t>
  </si>
  <si>
    <t>33kV UG Cable (Non Pressurised)</t>
  </si>
  <si>
    <r>
      <t xml:space="preserve">Workings / assumptions used for costing </t>
    </r>
    <r>
      <rPr>
        <b/>
        <sz val="14"/>
        <color rgb="FF0070C0"/>
        <rFont val="Calibri"/>
        <family val="2"/>
        <scheme val="minor"/>
      </rPr>
      <t>option 2</t>
    </r>
  </si>
  <si>
    <t>33kV Transformer</t>
  </si>
  <si>
    <t>33kV CB Gas insulated busbars ID</t>
  </si>
  <si>
    <t>Baseline</t>
  </si>
  <si>
    <t>Build a new 24MVA 33/11kV Primary Substation to the North East of  Milton Keynes.</t>
  </si>
  <si>
    <t>Replace GT3 at Bletchley BSP with a 120MVA unit</t>
  </si>
  <si>
    <t>Lay 9km of 33kV double circuit underground cable between Bletchley BSP and the proposed site.</t>
  </si>
  <si>
    <t>Build a new 132/11kV Primary Substation to the North East of Milton Keynes.</t>
  </si>
  <si>
    <t>Lay 23km of Underground circuit and 23km of overhead circuit between East Claydon Grid Supply Point and the propsed site.</t>
  </si>
  <si>
    <t>Build a new 132/11kV 39MVA Primary Substation to the North East of Milton Keynes.</t>
  </si>
  <si>
    <t>Lay 9km  of 132kV double circuit underground cable between Bletchley BSP and the proposed site.</t>
  </si>
  <si>
    <t>Modify Bletchley BSP to be able to feed out to the new Primary Substation.</t>
  </si>
  <si>
    <t>Install a circuit breaker at Bletchley on the interlinking circuit back to Bradwell Abbey, this will be run 'normally open'.</t>
  </si>
  <si>
    <t>in 2017</t>
  </si>
  <si>
    <t>In 2031</t>
  </si>
  <si>
    <t>Replace the 33kV switchboard B at Bletchley BSP with a 2.5kA 15 panel board</t>
  </si>
  <si>
    <t>Cost of 132kV circuit installation between East Claydon and new BSP site. Therefore the additional costs against benefit of Option 1 are out weighed by the baseline option.</t>
  </si>
  <si>
    <t>Build new a new 132/11kV 39MVA BSP to north east of Milton Keynes</t>
  </si>
  <si>
    <t>Total cost = £42.05m</t>
  </si>
  <si>
    <t>Total cost = £22.03m</t>
  </si>
  <si>
    <t>Total cost = £52.92m</t>
  </si>
  <si>
    <t>Option 1(i)</t>
  </si>
  <si>
    <t>Option 2(i)</t>
  </si>
  <si>
    <t xml:space="preserve">Same as option 1, but with a consideration of the costs for the baseline solution increasing by around 10%. This is reflected by increasing the avoided DNO costs (baseline costs)  by 10% (both the capital costs and I&amp;M costs) </t>
  </si>
  <si>
    <r>
      <t xml:space="preserve">Workings / assumptions used for costing </t>
    </r>
    <r>
      <rPr>
        <b/>
        <sz val="14"/>
        <color rgb="FF0070C0"/>
        <rFont val="Calibri"/>
        <family val="2"/>
        <scheme val="minor"/>
      </rPr>
      <t>option 2(i)</t>
    </r>
  </si>
  <si>
    <r>
      <t xml:space="preserve">Workings / assumptions used for costing </t>
    </r>
    <r>
      <rPr>
        <b/>
        <sz val="14"/>
        <color rgb="FF0070C0"/>
        <rFont val="Calibri"/>
        <family val="2"/>
        <scheme val="minor"/>
      </rPr>
      <t>option 1(i)</t>
    </r>
  </si>
  <si>
    <t>1(i)</t>
  </si>
  <si>
    <t>2(i)</t>
  </si>
  <si>
    <t xml:space="preserve">The baseline option is still the optimum solution even with a 10% increment in costs. 
</t>
  </si>
  <si>
    <t>Sensitivity Analysis of the adopted Baseline option (New 132/11kV BSP North East of Milton Keynes) in the event that its implementation costs (and related I&amp;M costs) increased by around 10% in relation to Option 1</t>
  </si>
  <si>
    <t>Sensitivity Analysis of the adopted Baseline option (New 132/11kV BSP North East of Milton Keynes) in the event that its implementation costs (and related I&amp;M costs) increased by around 10% in relation to Option 2</t>
  </si>
  <si>
    <t>This is the optimum solution for creating additional network capacity in the North East area of Milton Keynes.</t>
  </si>
  <si>
    <t xml:space="preserve">CBA Option 1 </t>
  </si>
  <si>
    <t>CBA Option 1(i)</t>
  </si>
  <si>
    <t>CBA Option 2(i)</t>
  </si>
  <si>
    <t>A number of substations in the North Eastern area of Milton Keynes are forecast to exceed their  firm capacity by 2023. In addition, the Stony Stratford-Bradwell Abbey-Bletchley-Wolverton BR P2/6 group demand has exceeded 300MW and is set to become non-compliant for a second circuit outage by 2023.</t>
  </si>
  <si>
    <t>Only provides short term solution, would still require a new BSP in medium to long term. Replacement transformer and switchboard at Bletchley are non standard and may not be available.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</si>
</sst>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0000;[Red]#,##0.0000"/>
    <numFmt numFmtId="175" formatCode="#,##0_ ;\(#,##0\);\-\ "/>
    <numFmt numFmtId="176" formatCode="#,##0.00;[Red]\-#,##0.00;\-"/>
    <numFmt numFmtId="177" formatCode="#,##0.0;[Red]\-#,##0.0;\-"/>
    <numFmt numFmtId="178" formatCode="#,##0.00;[Red]\(#,##0.0000\);\-"/>
    <numFmt numFmtId="179" formatCode="#,##0.00;[Red]\(#,##0.000\);\-"/>
  </numFmts>
  <fonts count="55">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
      <b/>
      <u/>
      <sz val="11"/>
      <color theme="1"/>
      <name val="Calibri"/>
      <family val="2"/>
      <scheme val="minor"/>
    </font>
    <font>
      <sz val="10"/>
      <name val="Verdana"/>
      <family val="2"/>
    </font>
    <font>
      <b/>
      <sz val="10"/>
      <name val="Verdana"/>
      <family val="2"/>
    </font>
    <font>
      <u/>
      <sz val="8.5"/>
      <color theme="10"/>
      <name val="Arial"/>
      <family val="2"/>
    </font>
    <font>
      <sz val="11"/>
      <name val="CG Omega"/>
    </font>
    <font>
      <sz val="11"/>
      <name val="CG Omega"/>
      <family val="2"/>
    </font>
    <font>
      <sz val="11"/>
      <color indexed="8"/>
      <name val="Calibri"/>
      <family val="2"/>
    </font>
    <font>
      <sz val="11"/>
      <color indexed="9"/>
      <name val="Calibri"/>
      <family val="2"/>
    </font>
    <font>
      <sz val="10"/>
      <color indexed="8"/>
      <name val="Verdana"/>
      <family val="2"/>
    </font>
    <font>
      <b/>
      <sz val="11"/>
      <color indexed="8"/>
      <name val="Calibri"/>
      <family val="2"/>
    </font>
    <font>
      <u/>
      <sz val="10"/>
      <color theme="10"/>
      <name val="Verdana"/>
      <family val="2"/>
    </font>
    <font>
      <u/>
      <sz val="10"/>
      <color indexed="12"/>
      <name val="Arial"/>
      <family val="2"/>
    </font>
    <font>
      <u/>
      <sz val="10"/>
      <color indexed="12"/>
      <name val="Verdana"/>
      <family val="2"/>
    </font>
    <font>
      <u/>
      <sz val="7.7"/>
      <color indexed="12"/>
      <name val="CG Omega"/>
    </font>
    <font>
      <u/>
      <sz val="8.5"/>
      <color theme="10"/>
      <name val="Verdana"/>
      <family val="2"/>
    </font>
    <font>
      <sz val="10"/>
      <color theme="1"/>
      <name val="Verdana"/>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u/>
      <sz val="10"/>
      <color theme="1"/>
      <name val="Gill Sans MT"/>
      <family val="2"/>
    </font>
  </fonts>
  <fills count="4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30"/>
        <bgColor indexed="64"/>
      </patternFill>
    </fill>
    <fill>
      <patternFill patternType="solid">
        <fgColor indexed="26"/>
        <bgColor indexed="64"/>
      </patternFill>
    </fill>
    <fill>
      <patternFill patternType="solid">
        <fgColor rgb="FFD1FFD1"/>
        <bgColor indexed="64"/>
      </patternFill>
    </fill>
    <fill>
      <patternFill patternType="solid">
        <fgColor indexed="42"/>
        <bgColor indexed="64"/>
      </patternFill>
    </fill>
    <fill>
      <patternFill patternType="solid">
        <fgColor indexed="27"/>
        <bgColor indexed="64"/>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hair">
        <color indexed="29"/>
      </left>
      <right style="hair">
        <color indexed="29"/>
      </right>
      <top style="hair">
        <color indexed="29"/>
      </top>
      <bottom style="hair">
        <color indexed="29"/>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s>
  <cellStyleXfs count="216">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2" fillId="0" borderId="0">
      <alignment horizontal="left" vertical="center" indent="1"/>
    </xf>
    <xf numFmtId="0" fontId="2" fillId="0" borderId="0"/>
    <xf numFmtId="0" fontId="33" fillId="0" borderId="0" applyNumberFormat="0" applyFill="0" applyBorder="0" applyAlignment="0" applyProtection="0">
      <alignment vertical="top"/>
      <protection locked="0"/>
    </xf>
    <xf numFmtId="0" fontId="2" fillId="0" borderId="0"/>
    <xf numFmtId="0" fontId="2" fillId="0" borderId="0"/>
    <xf numFmtId="0" fontId="2" fillId="0" borderId="0"/>
    <xf numFmtId="0" fontId="34" fillId="0" borderId="0"/>
    <xf numFmtId="0" fontId="35" fillId="0" borderId="0"/>
    <xf numFmtId="0" fontId="2" fillId="0" borderId="0"/>
    <xf numFmtId="0" fontId="2" fillId="0" borderId="0"/>
    <xf numFmtId="0" fontId="36" fillId="10" borderId="0" applyNumberFormat="0" applyBorder="0" applyAlignment="0" applyProtection="0"/>
    <xf numFmtId="0" fontId="36" fillId="11" borderId="0" applyNumberFormat="0" applyBorder="0" applyAlignment="0" applyProtection="0"/>
    <xf numFmtId="0" fontId="37"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7"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7" fillId="18"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7" fillId="18" borderId="0" applyNumberFormat="0" applyBorder="0" applyAlignment="0" applyProtection="0"/>
    <xf numFmtId="0" fontId="36" fillId="10" borderId="0" applyNumberFormat="0" applyBorder="0" applyAlignment="0" applyProtection="0"/>
    <xf numFmtId="0" fontId="36" fillId="11" borderId="0" applyNumberFormat="0" applyBorder="0" applyAlignment="0" applyProtection="0"/>
    <xf numFmtId="0" fontId="37" fillId="11" borderId="0" applyNumberFormat="0" applyBorder="0" applyAlignment="0" applyProtection="0"/>
    <xf numFmtId="0" fontId="36" fillId="19" borderId="0" applyNumberFormat="0" applyBorder="0" applyAlignment="0" applyProtection="0"/>
    <xf numFmtId="0" fontId="36" fillId="14" borderId="0" applyNumberFormat="0" applyBorder="0" applyAlignment="0" applyProtection="0"/>
    <xf numFmtId="0" fontId="37" fillId="20" borderId="0" applyNumberFormat="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4" fontId="2" fillId="0" borderId="0" applyFont="0" applyFill="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175" fontId="2" fillId="24" borderId="26">
      <alignment vertical="center"/>
      <protection locked="0"/>
    </xf>
    <xf numFmtId="0" fontId="35" fillId="0" borderId="0"/>
    <xf numFmtId="0" fontId="35" fillId="0" borderId="0"/>
    <xf numFmtId="0" fontId="34" fillId="0" borderId="0" applyFont="0" applyFill="0" applyBorder="0" applyAlignment="0" applyProtection="0"/>
    <xf numFmtId="0" fontId="34" fillId="0" borderId="0" applyFont="0" applyFill="0" applyBorder="0" applyAlignment="0" applyProtection="0"/>
    <xf numFmtId="0" fontId="35" fillId="0" borderId="0"/>
    <xf numFmtId="0" fontId="45" fillId="0" borderId="0"/>
    <xf numFmtId="0" fontId="35" fillId="0" borderId="0"/>
    <xf numFmtId="0" fontId="45"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9" fontId="35" fillId="0" borderId="0" applyFont="0" applyFill="0" applyBorder="0" applyAlignment="0" applyProtection="0"/>
    <xf numFmtId="9" fontId="35" fillId="0" borderId="0" applyFont="0" applyFill="0" applyBorder="0" applyAlignment="0" applyProtection="0"/>
    <xf numFmtId="9" fontId="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176" fontId="38" fillId="25" borderId="3">
      <alignment vertical="center"/>
      <protection locked="0"/>
    </xf>
    <xf numFmtId="176" fontId="38" fillId="25" borderId="3">
      <alignment vertical="center"/>
      <protection locked="0"/>
    </xf>
    <xf numFmtId="176" fontId="38" fillId="25" borderId="3">
      <alignment vertical="center"/>
      <protection locked="0"/>
    </xf>
    <xf numFmtId="176" fontId="38" fillId="25" borderId="3">
      <alignment vertical="center"/>
      <protection locked="0"/>
    </xf>
    <xf numFmtId="176" fontId="38" fillId="25" borderId="3">
      <alignment vertical="center"/>
      <protection locked="0"/>
    </xf>
    <xf numFmtId="176" fontId="38" fillId="25" borderId="3">
      <alignment vertical="center"/>
      <protection locked="0"/>
    </xf>
    <xf numFmtId="176" fontId="38" fillId="25" borderId="3">
      <alignment vertical="center"/>
      <protection locked="0"/>
    </xf>
    <xf numFmtId="176" fontId="38" fillId="25" borderId="3">
      <alignment vertical="center"/>
      <protection locked="0"/>
    </xf>
    <xf numFmtId="176" fontId="38" fillId="25" borderId="3">
      <alignment vertical="center"/>
      <protection locked="0"/>
    </xf>
    <xf numFmtId="176" fontId="38" fillId="25" borderId="3">
      <alignment vertical="center"/>
      <protection locked="0"/>
    </xf>
    <xf numFmtId="177" fontId="45" fillId="26" borderId="3">
      <alignment vertical="center"/>
    </xf>
    <xf numFmtId="177" fontId="38" fillId="27" borderId="3">
      <alignment vertical="center"/>
    </xf>
    <xf numFmtId="176" fontId="38" fillId="28" borderId="3">
      <alignment horizontal="right" vertical="center"/>
      <protection locked="0"/>
    </xf>
    <xf numFmtId="176" fontId="38" fillId="28" borderId="3">
      <alignment horizontal="right" vertical="center"/>
      <protection locked="0"/>
    </xf>
    <xf numFmtId="176" fontId="38" fillId="28" borderId="3">
      <alignment horizontal="right" vertical="center"/>
      <protection locked="0"/>
    </xf>
    <xf numFmtId="176" fontId="38" fillId="28" borderId="3">
      <alignment horizontal="right" vertical="center"/>
      <protection locked="0"/>
    </xf>
    <xf numFmtId="176" fontId="38" fillId="28" borderId="3">
      <alignment horizontal="right" vertical="center"/>
      <protection locked="0"/>
    </xf>
    <xf numFmtId="176" fontId="38" fillId="28" borderId="3">
      <alignment horizontal="right" vertical="center"/>
      <protection locked="0"/>
    </xf>
    <xf numFmtId="176" fontId="38" fillId="28" borderId="3">
      <alignment horizontal="right" vertical="center"/>
      <protection locked="0"/>
    </xf>
    <xf numFmtId="176" fontId="38" fillId="28" borderId="3">
      <alignment horizontal="right" vertical="center"/>
      <protection locked="0"/>
    </xf>
    <xf numFmtId="176" fontId="38" fillId="28" borderId="3">
      <alignment horizontal="right" vertical="center"/>
      <protection locked="0"/>
    </xf>
    <xf numFmtId="176" fontId="38" fillId="28" borderId="3">
      <alignment horizontal="right" vertical="center"/>
      <protection locked="0"/>
    </xf>
    <xf numFmtId="4" fontId="46" fillId="29" borderId="27" applyNumberFormat="0" applyProtection="0">
      <alignment vertical="center"/>
    </xf>
    <xf numFmtId="4" fontId="47" fillId="29" borderId="27" applyNumberFormat="0" applyProtection="0">
      <alignment vertical="center"/>
    </xf>
    <xf numFmtId="4" fontId="46" fillId="29" borderId="27" applyNumberFormat="0" applyProtection="0">
      <alignment horizontal="left" vertical="center" indent="1"/>
    </xf>
    <xf numFmtId="0" fontId="46" fillId="29" borderId="27" applyNumberFormat="0" applyProtection="0">
      <alignment horizontal="left" vertical="top" indent="1"/>
    </xf>
    <xf numFmtId="4" fontId="46" fillId="30" borderId="0" applyNumberFormat="0" applyProtection="0">
      <alignment horizontal="left" vertical="center" indent="1"/>
    </xf>
    <xf numFmtId="4" fontId="48" fillId="31" borderId="27" applyNumberFormat="0" applyProtection="0">
      <alignment horizontal="right" vertical="center"/>
    </xf>
    <xf numFmtId="4" fontId="48" fillId="32" borderId="27" applyNumberFormat="0" applyProtection="0">
      <alignment horizontal="right" vertical="center"/>
    </xf>
    <xf numFmtId="4" fontId="48" fillId="33" borderId="27" applyNumberFormat="0" applyProtection="0">
      <alignment horizontal="right" vertical="center"/>
    </xf>
    <xf numFmtId="4" fontId="48" fillId="34" borderId="27" applyNumberFormat="0" applyProtection="0">
      <alignment horizontal="right" vertical="center"/>
    </xf>
    <xf numFmtId="4" fontId="48" fillId="35" borderId="27" applyNumberFormat="0" applyProtection="0">
      <alignment horizontal="right" vertical="center"/>
    </xf>
    <xf numFmtId="4" fontId="48" fillId="36" borderId="27" applyNumberFormat="0" applyProtection="0">
      <alignment horizontal="right" vertical="center"/>
    </xf>
    <xf numFmtId="4" fontId="48" fillId="37" borderId="27" applyNumberFormat="0" applyProtection="0">
      <alignment horizontal="right" vertical="center"/>
    </xf>
    <xf numFmtId="4" fontId="48" fillId="38" borderId="27" applyNumberFormat="0" applyProtection="0">
      <alignment horizontal="right" vertical="center"/>
    </xf>
    <xf numFmtId="4" fontId="48" fillId="39" borderId="27" applyNumberFormat="0" applyProtection="0">
      <alignment horizontal="right" vertical="center"/>
    </xf>
    <xf numFmtId="4" fontId="46" fillId="40" borderId="28" applyNumberFormat="0" applyProtection="0">
      <alignment horizontal="left" vertical="center" indent="1"/>
    </xf>
    <xf numFmtId="4" fontId="48" fillId="41" borderId="0" applyNumberFormat="0" applyProtection="0">
      <alignment horizontal="left" vertical="center" indent="1"/>
    </xf>
    <xf numFmtId="4" fontId="49" fillId="42" borderId="0" applyNumberFormat="0" applyProtection="0">
      <alignment horizontal="left" vertical="center" indent="1"/>
    </xf>
    <xf numFmtId="4" fontId="48" fillId="30" borderId="27" applyNumberFormat="0" applyProtection="0">
      <alignment horizontal="right" vertical="center"/>
    </xf>
    <xf numFmtId="4" fontId="48" fillId="41" borderId="0" applyNumberFormat="0" applyProtection="0">
      <alignment horizontal="left" vertical="center" indent="1"/>
    </xf>
    <xf numFmtId="4" fontId="48" fillId="30" borderId="0" applyNumberFormat="0" applyProtection="0">
      <alignment horizontal="left" vertical="center" indent="1"/>
    </xf>
    <xf numFmtId="0" fontId="2" fillId="42" borderId="27" applyNumberFormat="0" applyProtection="0">
      <alignment horizontal="left" vertical="center" indent="1"/>
    </xf>
    <xf numFmtId="0" fontId="2" fillId="42" borderId="27" applyNumberFormat="0" applyProtection="0">
      <alignment horizontal="left" vertical="top" indent="1"/>
    </xf>
    <xf numFmtId="0" fontId="2" fillId="30" borderId="27" applyNumberFormat="0" applyProtection="0">
      <alignment horizontal="left" vertical="center" indent="1"/>
    </xf>
    <xf numFmtId="0" fontId="2" fillId="30" borderId="27" applyNumberFormat="0" applyProtection="0">
      <alignment horizontal="left" vertical="top" indent="1"/>
    </xf>
    <xf numFmtId="0" fontId="2" fillId="43" borderId="27" applyNumberFormat="0" applyProtection="0">
      <alignment horizontal="left" vertical="center" indent="1"/>
    </xf>
    <xf numFmtId="0" fontId="2" fillId="43" borderId="27" applyNumberFormat="0" applyProtection="0">
      <alignment horizontal="left" vertical="top" indent="1"/>
    </xf>
    <xf numFmtId="0" fontId="2" fillId="41" borderId="27" applyNumberFormat="0" applyProtection="0">
      <alignment horizontal="left" vertical="center" indent="1"/>
    </xf>
    <xf numFmtId="0" fontId="2" fillId="41" borderId="27" applyNumberFormat="0" applyProtection="0">
      <alignment horizontal="left" vertical="top" indent="1"/>
    </xf>
    <xf numFmtId="0" fontId="2" fillId="44" borderId="3" applyNumberFormat="0">
      <protection locked="0"/>
    </xf>
    <xf numFmtId="4" fontId="48" fillId="45" borderId="27" applyNumberFormat="0" applyProtection="0">
      <alignment vertical="center"/>
    </xf>
    <xf numFmtId="4" fontId="50" fillId="45" borderId="27" applyNumberFormat="0" applyProtection="0">
      <alignment vertical="center"/>
    </xf>
    <xf numFmtId="4" fontId="48" fillId="45" borderId="27" applyNumberFormat="0" applyProtection="0">
      <alignment horizontal="left" vertical="center" indent="1"/>
    </xf>
    <xf numFmtId="0" fontId="48" fillId="45" borderId="27" applyNumberFormat="0" applyProtection="0">
      <alignment horizontal="left" vertical="top" indent="1"/>
    </xf>
    <xf numFmtId="4" fontId="48" fillId="41" borderId="27" applyNumberFormat="0" applyProtection="0">
      <alignment horizontal="right" vertical="center"/>
    </xf>
    <xf numFmtId="4" fontId="50" fillId="41" borderId="27" applyNumberFormat="0" applyProtection="0">
      <alignment horizontal="right" vertical="center"/>
    </xf>
    <xf numFmtId="4" fontId="48" fillId="30" borderId="27" applyNumberFormat="0" applyProtection="0">
      <alignment horizontal="left" vertical="center" indent="1"/>
    </xf>
    <xf numFmtId="0" fontId="48" fillId="30" borderId="27" applyNumberFormat="0" applyProtection="0">
      <alignment horizontal="left" vertical="top" indent="1"/>
    </xf>
    <xf numFmtId="4" fontId="51" fillId="46" borderId="0" applyNumberFormat="0" applyProtection="0">
      <alignment horizontal="left" vertical="center" indent="1"/>
    </xf>
    <xf numFmtId="4" fontId="52" fillId="41" borderId="27" applyNumberFormat="0" applyProtection="0">
      <alignment horizontal="right" vertical="center"/>
    </xf>
    <xf numFmtId="0" fontId="53" fillId="0" borderId="0" applyNumberFormat="0" applyFill="0" applyBorder="0" applyAlignment="0" applyProtection="0"/>
    <xf numFmtId="0" fontId="2" fillId="0" borderId="0" applyFont="0" applyFill="0" applyBorder="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cellStyleXfs>
  <cellXfs count="203">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74" fontId="4" fillId="5" borderId="0" xfId="0" applyNumberFormat="1" applyFont="1" applyFill="1" applyBorder="1" applyAlignment="1" applyProtection="1">
      <alignment vertical="center"/>
      <protection locked="0"/>
    </xf>
    <xf numFmtId="174" fontId="4" fillId="5" borderId="0" xfId="0" applyNumberFormat="1" applyFont="1" applyFill="1" applyBorder="1" applyProtection="1">
      <protection locked="0"/>
    </xf>
    <xf numFmtId="0" fontId="30" fillId="0" borderId="0" xfId="0" applyFont="1"/>
    <xf numFmtId="0" fontId="0" fillId="0" borderId="0" xfId="0" applyFill="1"/>
    <xf numFmtId="0" fontId="31" fillId="0" borderId="0" xfId="9" applyFont="1" applyFill="1" applyBorder="1" applyAlignment="1">
      <alignment vertical="center"/>
    </xf>
    <xf numFmtId="0" fontId="31" fillId="0" borderId="0" xfId="9" applyFont="1" applyFill="1" applyBorder="1" applyAlignment="1">
      <alignment horizontal="center"/>
    </xf>
    <xf numFmtId="0" fontId="32" fillId="0" borderId="0" xfId="9" applyFont="1" applyFill="1" applyBorder="1" applyAlignment="1">
      <alignment vertical="center"/>
    </xf>
    <xf numFmtId="0" fontId="32" fillId="0" borderId="0" xfId="9" applyFont="1" applyFill="1" applyBorder="1" applyAlignment="1">
      <alignment horizontal="center"/>
    </xf>
    <xf numFmtId="0" fontId="0" fillId="0" borderId="0" xfId="0" applyFill="1" applyBorder="1"/>
    <xf numFmtId="0" fontId="0" fillId="0" borderId="0" xfId="0"/>
    <xf numFmtId="0" fontId="0" fillId="0" borderId="0" xfId="0"/>
    <xf numFmtId="0" fontId="0" fillId="0" borderId="0" xfId="0"/>
    <xf numFmtId="0" fontId="0" fillId="0" borderId="0" xfId="0" applyBorder="1"/>
    <xf numFmtId="0" fontId="0" fillId="0" borderId="0" xfId="0"/>
    <xf numFmtId="0" fontId="0" fillId="0" borderId="0" xfId="0" applyAlignment="1">
      <alignment wrapText="1"/>
    </xf>
    <xf numFmtId="0" fontId="0" fillId="0" borderId="0" xfId="0" applyAlignment="1">
      <alignment horizontal="left" vertical="center" wrapText="1"/>
    </xf>
    <xf numFmtId="0" fontId="0" fillId="0" borderId="0" xfId="0" applyAlignment="1">
      <alignment horizontal="right" vertical="center"/>
    </xf>
    <xf numFmtId="0" fontId="30" fillId="0" borderId="0" xfId="0" applyFont="1" applyAlignment="1">
      <alignment horizontal="left" vertical="center" wrapText="1"/>
    </xf>
    <xf numFmtId="10" fontId="4" fillId="5" borderId="3" xfId="1" applyNumberFormat="1" applyFont="1" applyFill="1" applyBorder="1" applyProtection="1">
      <protection locked="0"/>
    </xf>
    <xf numFmtId="0" fontId="4" fillId="0" borderId="3" xfId="0" applyFont="1" applyBorder="1" applyAlignment="1">
      <alignment vertical="center"/>
    </xf>
    <xf numFmtId="0" fontId="4" fillId="0" borderId="3" xfId="0" applyFont="1" applyBorder="1" applyAlignment="1">
      <alignment horizontal="center" vertical="center"/>
    </xf>
    <xf numFmtId="0" fontId="4" fillId="0" borderId="3" xfId="0" applyFont="1" applyBorder="1" applyAlignment="1">
      <alignment vertical="center" wrapText="1"/>
    </xf>
    <xf numFmtId="8" fontId="4" fillId="0" borderId="3" xfId="0" applyNumberFormat="1" applyFont="1" applyBorder="1" applyAlignment="1">
      <alignment horizontal="center" vertical="center"/>
    </xf>
    <xf numFmtId="8" fontId="4" fillId="0" borderId="3" xfId="0" applyNumberFormat="1" applyFont="1" applyBorder="1" applyAlignment="1">
      <alignment horizontal="left" vertical="center"/>
    </xf>
    <xf numFmtId="178" fontId="4" fillId="5" borderId="0" xfId="0" applyNumberFormat="1" applyFont="1" applyFill="1" applyBorder="1" applyAlignment="1" applyProtection="1">
      <alignment vertical="center"/>
      <protection locked="0"/>
    </xf>
    <xf numFmtId="179" fontId="4" fillId="5" borderId="0" xfId="0" applyNumberFormat="1" applyFont="1" applyFill="1" applyBorder="1" applyAlignment="1" applyProtection="1">
      <alignment vertical="center"/>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3" xfId="0" applyFont="1" applyBorder="1" applyAlignment="1">
      <alignment horizontal="center" vertical="top" wrapText="1"/>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4" fillId="0" borderId="7" xfId="0" applyFont="1"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54" fillId="0" borderId="0" xfId="0" applyFont="1" applyBorder="1" applyAlignment="1">
      <alignment horizontal="left" vertical="top" wrapText="1"/>
    </xf>
  </cellXfs>
  <cellStyles count="216">
    <cellStyle name="_070323 - 5yr opex BPQ (Final)" xfId="12"/>
    <cellStyle name="_Table NL2, NOC2, NOC2A &amp; NOC2B South Wales V1" xfId="13"/>
    <cellStyle name="=C:\WINNT\SYSTEM32\COMMAND.COM" xfId="14"/>
    <cellStyle name="=C:\WINNT\SYSTEM32\COMMAND.COM 2" xfId="15"/>
    <cellStyle name="=C:\WINNT\SYSTEM32\COMMAND.COM 2 2" xfId="16"/>
    <cellStyle name="=C:\WINNT\SYSTEM32\COMMAND.COM 3" xfId="17"/>
    <cellStyle name="=C:\WINNT\SYSTEM32\COMMAND.COM 6" xfId="4"/>
    <cellStyle name="=C:\WINNT\SYSTEM32\COMMAND.COM_A1_Total" xfId="18"/>
    <cellStyle name="Accent1 - 20%" xfId="19"/>
    <cellStyle name="Accent1 - 40%" xfId="20"/>
    <cellStyle name="Accent1 - 60%" xfId="21"/>
    <cellStyle name="Accent2 - 20%" xfId="22"/>
    <cellStyle name="Accent2 - 40%" xfId="23"/>
    <cellStyle name="Accent2 - 60%" xfId="24"/>
    <cellStyle name="Accent3 - 20%" xfId="25"/>
    <cellStyle name="Accent3 - 40%" xfId="26"/>
    <cellStyle name="Accent3 - 60%" xfId="27"/>
    <cellStyle name="Accent4 - 20%" xfId="28"/>
    <cellStyle name="Accent4 - 40%" xfId="29"/>
    <cellStyle name="Accent4 - 60%" xfId="30"/>
    <cellStyle name="Accent5 - 20%" xfId="31"/>
    <cellStyle name="Accent5 - 40%" xfId="32"/>
    <cellStyle name="Accent5 - 60%" xfId="33"/>
    <cellStyle name="Accent6 - 20%" xfId="34"/>
    <cellStyle name="Accent6 - 40%" xfId="35"/>
    <cellStyle name="Accent6 - 60%" xfId="36"/>
    <cellStyle name="Comma" xfId="7" builtinId="3"/>
    <cellStyle name="Comma 2" xfId="37"/>
    <cellStyle name="Comma 2 2" xfId="38"/>
    <cellStyle name="Comma 2 3" xfId="39"/>
    <cellStyle name="Comma 4" xfId="5"/>
    <cellStyle name="Currency" xfId="8" builtinId="4"/>
    <cellStyle name="Currency 2" xfId="40"/>
    <cellStyle name="Emphasis 1" xfId="41"/>
    <cellStyle name="Emphasis 2" xfId="42"/>
    <cellStyle name="Emphasis 3" xfId="43"/>
    <cellStyle name="Hyperlink" xfId="6" builtinId="8"/>
    <cellStyle name="Hyperlink 10" xfId="213"/>
    <cellStyle name="Hyperlink 2" xfId="44"/>
    <cellStyle name="Hyperlink 2 2" xfId="45"/>
    <cellStyle name="Hyperlink 2 3" xfId="46"/>
    <cellStyle name="Hyperlink 2 4" xfId="47"/>
    <cellStyle name="Hyperlink 2 5" xfId="48"/>
    <cellStyle name="Hyperlink 2 6" xfId="49"/>
    <cellStyle name="Hyperlink 2 7" xfId="50"/>
    <cellStyle name="Hyperlink 2 8" xfId="51"/>
    <cellStyle name="Hyperlink 2_Book1" xfId="52"/>
    <cellStyle name="Hyperlink 3" xfId="53"/>
    <cellStyle name="Hyperlink 4" xfId="54"/>
    <cellStyle name="Hyperlink 5" xfId="11"/>
    <cellStyle name="Hyperlink 6" xfId="211"/>
    <cellStyle name="Hyperlink 7" xfId="215"/>
    <cellStyle name="Hyperlink 8" xfId="212"/>
    <cellStyle name="Hyperlink 9" xfId="214"/>
    <cellStyle name="Input 1" xfId="55"/>
    <cellStyle name="Normal" xfId="0" builtinId="0"/>
    <cellStyle name="Normal 2" xfId="56"/>
    <cellStyle name="Normal 2 2" xfId="57"/>
    <cellStyle name="Normal 2 3" xfId="58"/>
    <cellStyle name="Normal 2 4" xfId="59"/>
    <cellStyle name="Normal 2 5" xfId="60"/>
    <cellStyle name="Normal 2 6" xfId="61"/>
    <cellStyle name="Normal 2_A1_Total" xfId="62"/>
    <cellStyle name="Normal 20" xfId="2"/>
    <cellStyle name="Normal 3" xfId="3"/>
    <cellStyle name="Normal 4" xfId="63"/>
    <cellStyle name="Normal 4 2" xfId="64"/>
    <cellStyle name="Normal 4 3" xfId="65"/>
    <cellStyle name="Normal 4 4" xfId="66"/>
    <cellStyle name="Normal 4 5" xfId="67"/>
    <cellStyle name="Normal 4 6" xfId="68"/>
    <cellStyle name="Normal 4 7" xfId="69"/>
    <cellStyle name="Normal 4 8" xfId="70"/>
    <cellStyle name="Normal 4_Book1" xfId="71"/>
    <cellStyle name="Normal 5" xfId="72"/>
    <cellStyle name="Normal 5 10" xfId="73"/>
    <cellStyle name="Normal 5 2" xfId="74"/>
    <cellStyle name="Normal 5 3" xfId="75"/>
    <cellStyle name="Normal 5 4" xfId="76"/>
    <cellStyle name="Normal 5 5" xfId="77"/>
    <cellStyle name="Normal 5 6" xfId="78"/>
    <cellStyle name="Normal 5 7" xfId="79"/>
    <cellStyle name="Normal 5 8" xfId="80"/>
    <cellStyle name="Normal 5 9" xfId="81"/>
    <cellStyle name="Normal 6" xfId="82"/>
    <cellStyle name="Normal 7" xfId="9"/>
    <cellStyle name="Normal 8" xfId="10"/>
    <cellStyle name="Percent" xfId="1" builtinId="5"/>
    <cellStyle name="Percent 2" xfId="83"/>
    <cellStyle name="Percent 2 2" xfId="84"/>
    <cellStyle name="Percent 3" xfId="85"/>
    <cellStyle name="Percent 4" xfId="86"/>
    <cellStyle name="Percent 4 10" xfId="87"/>
    <cellStyle name="Percent 4 11" xfId="88"/>
    <cellStyle name="Percent 4 12" xfId="89"/>
    <cellStyle name="Percent 4 13" xfId="90"/>
    <cellStyle name="Percent 4 14" xfId="91"/>
    <cellStyle name="Percent 4 15" xfId="92"/>
    <cellStyle name="Percent 4 16" xfId="93"/>
    <cellStyle name="Percent 4 17" xfId="94"/>
    <cellStyle name="Percent 4 18" xfId="95"/>
    <cellStyle name="Percent 4 19" xfId="96"/>
    <cellStyle name="Percent 4 2" xfId="97"/>
    <cellStyle name="Percent 4 2 10" xfId="98"/>
    <cellStyle name="Percent 4 2 11" xfId="99"/>
    <cellStyle name="Percent 4 2 12" xfId="100"/>
    <cellStyle name="Percent 4 2 13" xfId="101"/>
    <cellStyle name="Percent 4 2 14" xfId="102"/>
    <cellStyle name="Percent 4 2 15" xfId="103"/>
    <cellStyle name="Percent 4 2 16" xfId="104"/>
    <cellStyle name="Percent 4 2 2" xfId="105"/>
    <cellStyle name="Percent 4 2 3" xfId="106"/>
    <cellStyle name="Percent 4 2 4" xfId="107"/>
    <cellStyle name="Percent 4 2 5" xfId="108"/>
    <cellStyle name="Percent 4 2 6" xfId="109"/>
    <cellStyle name="Percent 4 2 7" xfId="110"/>
    <cellStyle name="Percent 4 2 8" xfId="111"/>
    <cellStyle name="Percent 4 2 9" xfId="112"/>
    <cellStyle name="Percent 4 20" xfId="113"/>
    <cellStyle name="Percent 4 3" xfId="114"/>
    <cellStyle name="Percent 4 3 10" xfId="115"/>
    <cellStyle name="Percent 4 3 2" xfId="116"/>
    <cellStyle name="Percent 4 3 3" xfId="117"/>
    <cellStyle name="Percent 4 3 4" xfId="118"/>
    <cellStyle name="Percent 4 3 5" xfId="119"/>
    <cellStyle name="Percent 4 3 6" xfId="120"/>
    <cellStyle name="Percent 4 3 7" xfId="121"/>
    <cellStyle name="Percent 4 3 8" xfId="122"/>
    <cellStyle name="Percent 4 3 9" xfId="123"/>
    <cellStyle name="Percent 4 4" xfId="124"/>
    <cellStyle name="Percent 4 4 10" xfId="125"/>
    <cellStyle name="Percent 4 4 2" xfId="126"/>
    <cellStyle name="Percent 4 4 3" xfId="127"/>
    <cellStyle name="Percent 4 4 4" xfId="128"/>
    <cellStyle name="Percent 4 4 5" xfId="129"/>
    <cellStyle name="Percent 4 4 6" xfId="130"/>
    <cellStyle name="Percent 4 4 7" xfId="131"/>
    <cellStyle name="Percent 4 4 8" xfId="132"/>
    <cellStyle name="Percent 4 4 9" xfId="133"/>
    <cellStyle name="Percent 4 5" xfId="134"/>
    <cellStyle name="Percent 4 5 10" xfId="135"/>
    <cellStyle name="Percent 4 5 2" xfId="136"/>
    <cellStyle name="Percent 4 5 3" xfId="137"/>
    <cellStyle name="Percent 4 5 4" xfId="138"/>
    <cellStyle name="Percent 4 5 5" xfId="139"/>
    <cellStyle name="Percent 4 5 6" xfId="140"/>
    <cellStyle name="Percent 4 5 7" xfId="141"/>
    <cellStyle name="Percent 4 5 8" xfId="142"/>
    <cellStyle name="Percent 4 5 9" xfId="143"/>
    <cellStyle name="Percent 4 6" xfId="144"/>
    <cellStyle name="Percent 4 7" xfId="145"/>
    <cellStyle name="Percent 4 8" xfId="146"/>
    <cellStyle name="Percent 4 9" xfId="147"/>
    <cellStyle name="RIGs input cells" xfId="148"/>
    <cellStyle name="RIGs input cells 10" xfId="149"/>
    <cellStyle name="RIGs input cells 2" xfId="150"/>
    <cellStyle name="RIGs input cells 3" xfId="151"/>
    <cellStyle name="RIGs input cells 4" xfId="152"/>
    <cellStyle name="RIGs input cells 5" xfId="153"/>
    <cellStyle name="RIGs input cells 6" xfId="154"/>
    <cellStyle name="RIGs input cells 7" xfId="155"/>
    <cellStyle name="RIGs input cells 8" xfId="156"/>
    <cellStyle name="RIGs input cells 9" xfId="157"/>
    <cellStyle name="RIGs input totals" xfId="158"/>
    <cellStyle name="RIGs input totals 2" xfId="159"/>
    <cellStyle name="RIGs linked cells" xfId="160"/>
    <cellStyle name="RIGs linked cells 10" xfId="161"/>
    <cellStyle name="RIGs linked cells 2" xfId="162"/>
    <cellStyle name="RIGs linked cells 3" xfId="163"/>
    <cellStyle name="RIGs linked cells 4" xfId="164"/>
    <cellStyle name="RIGs linked cells 5" xfId="165"/>
    <cellStyle name="RIGs linked cells 6" xfId="166"/>
    <cellStyle name="RIGs linked cells 7" xfId="167"/>
    <cellStyle name="RIGs linked cells 8" xfId="168"/>
    <cellStyle name="RIGs linked cells 9" xfId="169"/>
    <cellStyle name="SAPBEXaggData" xfId="170"/>
    <cellStyle name="SAPBEXaggDataEmph" xfId="171"/>
    <cellStyle name="SAPBEXaggItem" xfId="172"/>
    <cellStyle name="SAPBEXaggItemX" xfId="173"/>
    <cellStyle name="SAPBEXchaText" xfId="174"/>
    <cellStyle name="SAPBEXexcBad7" xfId="175"/>
    <cellStyle name="SAPBEXexcBad8" xfId="176"/>
    <cellStyle name="SAPBEXexcBad9" xfId="177"/>
    <cellStyle name="SAPBEXexcCritical4" xfId="178"/>
    <cellStyle name="SAPBEXexcCritical5" xfId="179"/>
    <cellStyle name="SAPBEXexcCritical6" xfId="180"/>
    <cellStyle name="SAPBEXexcGood1" xfId="181"/>
    <cellStyle name="SAPBEXexcGood2" xfId="182"/>
    <cellStyle name="SAPBEXexcGood3" xfId="183"/>
    <cellStyle name="SAPBEXfilterDrill" xfId="184"/>
    <cellStyle name="SAPBEXfilterItem" xfId="185"/>
    <cellStyle name="SAPBEXfilterText" xfId="186"/>
    <cellStyle name="SAPBEXformats" xfId="187"/>
    <cellStyle name="SAPBEXheaderItem" xfId="188"/>
    <cellStyle name="SAPBEXheaderText" xfId="189"/>
    <cellStyle name="SAPBEXHLevel0" xfId="190"/>
    <cellStyle name="SAPBEXHLevel0X" xfId="191"/>
    <cellStyle name="SAPBEXHLevel1" xfId="192"/>
    <cellStyle name="SAPBEXHLevel1X" xfId="193"/>
    <cellStyle name="SAPBEXHLevel2" xfId="194"/>
    <cellStyle name="SAPBEXHLevel2X" xfId="195"/>
    <cellStyle name="SAPBEXHLevel3" xfId="196"/>
    <cellStyle name="SAPBEXHLevel3X" xfId="197"/>
    <cellStyle name="SAPBEXinputData" xfId="198"/>
    <cellStyle name="SAPBEXresData" xfId="199"/>
    <cellStyle name="SAPBEXresDataEmph" xfId="200"/>
    <cellStyle name="SAPBEXresItem" xfId="201"/>
    <cellStyle name="SAPBEXresItemX" xfId="202"/>
    <cellStyle name="SAPBEXstdData" xfId="203"/>
    <cellStyle name="SAPBEXstdDataEmph" xfId="204"/>
    <cellStyle name="SAPBEXstdItem" xfId="205"/>
    <cellStyle name="SAPBEXstdItemX" xfId="206"/>
    <cellStyle name="SAPBEXtitle" xfId="207"/>
    <cellStyle name="SAPBEXundefined" xfId="208"/>
    <cellStyle name="Sheet Title" xfId="209"/>
    <cellStyle name="Style 1" xfId="210"/>
  </cellStyles>
  <dxfs count="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4.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cols>
    <col min="1" max="1" width="2.42578125" customWidth="1"/>
    <col min="2" max="2" width="29.28515625" customWidth="1"/>
    <col min="3" max="3" width="52.28515625" customWidth="1"/>
    <col min="4" max="4" width="12" customWidth="1"/>
    <col min="5" max="5" width="138.140625" customWidth="1"/>
  </cols>
  <sheetData>
    <row r="2" spans="2:5">
      <c r="B2" s="101" t="s">
        <v>231</v>
      </c>
      <c r="C2" s="101" t="s">
        <v>239</v>
      </c>
      <c r="D2" s="101" t="s">
        <v>238</v>
      </c>
      <c r="E2" s="101" t="s">
        <v>232</v>
      </c>
    </row>
    <row r="3" spans="2:5" s="100" customFormat="1" ht="62.25" customHeight="1">
      <c r="B3" s="102" t="s">
        <v>233</v>
      </c>
      <c r="C3" s="102" t="s">
        <v>236</v>
      </c>
      <c r="D3" s="102"/>
      <c r="E3" s="103" t="s">
        <v>237</v>
      </c>
    </row>
    <row r="4" spans="2:5" s="100" customFormat="1" ht="62.25" customHeight="1">
      <c r="B4" s="102" t="s">
        <v>234</v>
      </c>
      <c r="C4" s="102" t="s">
        <v>240</v>
      </c>
      <c r="D4" s="104">
        <v>41352</v>
      </c>
      <c r="E4" s="102" t="s">
        <v>241</v>
      </c>
    </row>
    <row r="5" spans="2:5" s="100" customFormat="1" ht="84" customHeight="1">
      <c r="B5" s="102" t="s">
        <v>235</v>
      </c>
      <c r="C5" s="102" t="s">
        <v>246</v>
      </c>
      <c r="D5" s="104" t="s">
        <v>242</v>
      </c>
      <c r="E5" s="102" t="s">
        <v>243</v>
      </c>
    </row>
    <row r="6" spans="2:5" ht="111" customHeight="1">
      <c r="B6" s="105" t="s">
        <v>244</v>
      </c>
      <c r="C6" s="105" t="s">
        <v>245</v>
      </c>
      <c r="D6" s="106">
        <v>41380</v>
      </c>
      <c r="E6" s="105"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election activeCell="B9" sqref="B9"/>
    </sheetView>
  </sheetViews>
  <sheetFormatPr defaultRowHeight="15"/>
  <cols>
    <col min="1" max="1" width="5.85546875" style="145" customWidth="1"/>
    <col min="2" max="2" width="64.85546875" style="145" customWidth="1"/>
    <col min="3" max="16384" width="9.140625" style="145"/>
  </cols>
  <sheetData>
    <row r="1" spans="1:7" ht="18.75">
      <c r="A1" s="1" t="s">
        <v>383</v>
      </c>
    </row>
    <row r="2" spans="1:7">
      <c r="A2" s="145" t="s">
        <v>78</v>
      </c>
    </row>
    <row r="3" spans="1:7" ht="16.5" customHeight="1">
      <c r="B3" s="27"/>
      <c r="C3" s="27"/>
      <c r="D3" s="27"/>
    </row>
    <row r="4" spans="1:7" ht="69.75" customHeight="1">
      <c r="A4" s="148">
        <v>1</v>
      </c>
      <c r="B4" s="199" t="s">
        <v>381</v>
      </c>
      <c r="C4" s="200"/>
      <c r="D4" s="201"/>
    </row>
    <row r="5" spans="1:7">
      <c r="A5" s="148"/>
      <c r="B5" s="147"/>
    </row>
    <row r="6" spans="1:7">
      <c r="A6" s="148"/>
      <c r="B6" s="147"/>
    </row>
    <row r="7" spans="1:7">
      <c r="A7" s="148"/>
      <c r="B7" s="147"/>
    </row>
    <row r="8" spans="1:7">
      <c r="A8" s="148"/>
      <c r="B8" s="147"/>
    </row>
    <row r="10" spans="1:7">
      <c r="B10" s="134"/>
      <c r="C10" s="135"/>
    </row>
    <row r="11" spans="1:7">
      <c r="B11" s="136"/>
      <c r="C11" s="137"/>
    </row>
    <row r="12" spans="1:7">
      <c r="B12" s="138"/>
      <c r="C12" s="139"/>
    </row>
    <row r="13" spans="1:7">
      <c r="A13" s="140"/>
      <c r="B13" s="136"/>
      <c r="C13" s="137"/>
      <c r="D13" s="140"/>
      <c r="E13" s="140"/>
      <c r="F13" s="140"/>
      <c r="G13" s="140"/>
    </row>
    <row r="14" spans="1:7">
      <c r="A14" s="140"/>
      <c r="B14" s="136"/>
      <c r="C14" s="137"/>
      <c r="D14" s="140"/>
      <c r="E14" s="140"/>
      <c r="F14" s="140"/>
      <c r="G14" s="140"/>
    </row>
    <row r="15" spans="1:7">
      <c r="A15" s="140"/>
      <c r="B15" s="136"/>
      <c r="C15" s="137"/>
      <c r="D15" s="140"/>
      <c r="E15" s="140"/>
      <c r="F15" s="140"/>
      <c r="G15" s="140"/>
    </row>
    <row r="16" spans="1:7">
      <c r="A16" s="140"/>
      <c r="B16" s="136"/>
      <c r="C16" s="137"/>
      <c r="D16" s="140"/>
      <c r="E16" s="140"/>
      <c r="F16" s="140"/>
      <c r="G16" s="140"/>
    </row>
    <row r="17" spans="1:7">
      <c r="A17" s="140"/>
      <c r="B17" s="136"/>
      <c r="C17" s="137"/>
      <c r="D17" s="140"/>
      <c r="E17" s="140"/>
      <c r="F17" s="140"/>
      <c r="G17" s="140"/>
    </row>
    <row r="18" spans="1:7">
      <c r="A18" s="140"/>
      <c r="B18" s="136"/>
      <c r="C18" s="137"/>
      <c r="D18" s="140"/>
      <c r="E18" s="140"/>
      <c r="F18" s="140"/>
      <c r="G18" s="140"/>
    </row>
    <row r="19" spans="1:7">
      <c r="A19" s="140"/>
      <c r="B19" s="140"/>
      <c r="C19" s="140"/>
      <c r="D19" s="140"/>
      <c r="E19" s="140"/>
      <c r="F19" s="140"/>
      <c r="G19" s="140"/>
    </row>
  </sheetData>
  <mergeCells count="1">
    <mergeCell ref="B4:D4"/>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B2" sqref="B2"/>
    </sheetView>
  </sheetViews>
  <sheetFormatPr defaultColWidth="9.140625"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392</v>
      </c>
      <c r="C1" s="3" t="s">
        <v>362</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c r="B4" s="48">
        <v>16</v>
      </c>
      <c r="C4" s="44">
        <f>INDEX($E$81:$BD$81,1,$C$9+$B4-1)</f>
        <v>4.3654437271155313</v>
      </c>
      <c r="D4" s="9"/>
      <c r="E4" s="9"/>
      <c r="F4" s="87"/>
      <c r="G4" s="9"/>
      <c r="I4" s="40"/>
      <c r="AQ4" s="22"/>
      <c r="AR4" s="22"/>
      <c r="AS4" s="22"/>
      <c r="AT4" s="22"/>
      <c r="AU4" s="22"/>
      <c r="AV4" s="22"/>
      <c r="AW4" s="22"/>
      <c r="AX4" s="22"/>
      <c r="AY4" s="22"/>
      <c r="AZ4" s="22"/>
      <c r="BA4" s="22"/>
      <c r="BB4" s="22"/>
      <c r="BC4" s="22"/>
      <c r="BD4" s="22"/>
    </row>
    <row r="5" spans="1:56">
      <c r="B5" s="48">
        <v>24</v>
      </c>
      <c r="C5" s="44">
        <f>INDEX($E$81:$BD$81,1,$C$9+$B5-1)</f>
        <v>-2.3966750789617697</v>
      </c>
      <c r="D5" s="18"/>
      <c r="E5" s="63"/>
      <c r="F5" s="9"/>
      <c r="G5" s="9"/>
      <c r="AQ5" s="22"/>
      <c r="AR5" s="22"/>
      <c r="AS5" s="22"/>
      <c r="AT5" s="22"/>
      <c r="AU5" s="22"/>
      <c r="AV5" s="22"/>
      <c r="AW5" s="22"/>
      <c r="AX5" s="22"/>
      <c r="AY5" s="22"/>
      <c r="AZ5" s="22"/>
      <c r="BA5" s="22"/>
      <c r="BB5" s="22"/>
      <c r="BC5" s="22"/>
      <c r="BD5" s="22"/>
    </row>
    <row r="6" spans="1:56">
      <c r="B6" s="48">
        <v>32</v>
      </c>
      <c r="C6" s="44">
        <f>INDEX($E$81:$BD$81,1,$C$9+$B6-1)</f>
        <v>-7.2825543856090738</v>
      </c>
      <c r="D6" s="9"/>
      <c r="E6" s="9"/>
      <c r="F6" s="9"/>
      <c r="G6" s="9"/>
      <c r="AQ6" s="22"/>
      <c r="AR6" s="22"/>
      <c r="AS6" s="22"/>
      <c r="AT6" s="22"/>
      <c r="AU6" s="22"/>
      <c r="AV6" s="22"/>
      <c r="AW6" s="22"/>
      <c r="AX6" s="22"/>
      <c r="AY6" s="22"/>
      <c r="AZ6" s="22"/>
      <c r="BA6" s="22"/>
      <c r="BB6" s="22"/>
      <c r="BC6" s="22"/>
      <c r="BD6" s="22"/>
    </row>
    <row r="7" spans="1:56">
      <c r="B7" s="48">
        <v>45</v>
      </c>
      <c r="C7" s="44">
        <f>INDEX($E$81:$BD$81,1,$C$9+$B7-1)</f>
        <v>-12.709520279914861</v>
      </c>
      <c r="D7" s="9"/>
      <c r="E7" s="9"/>
      <c r="F7" s="9"/>
      <c r="G7" s="9"/>
      <c r="AQ7" s="22"/>
      <c r="AR7" s="22"/>
      <c r="AS7" s="22"/>
      <c r="AT7" s="22"/>
      <c r="AU7" s="22"/>
      <c r="AV7" s="22"/>
      <c r="AW7" s="22"/>
      <c r="AX7" s="22"/>
      <c r="AY7" s="22"/>
      <c r="AZ7" s="22"/>
      <c r="BA7" s="22"/>
      <c r="BB7" s="22"/>
      <c r="BC7" s="22"/>
      <c r="BD7" s="22"/>
    </row>
    <row r="8" spans="1:56">
      <c r="B8" s="49"/>
      <c r="C8" s="44"/>
      <c r="D8" s="9"/>
      <c r="E8" s="9"/>
      <c r="F8" s="9"/>
      <c r="G8" s="9"/>
      <c r="AQ8" s="22"/>
      <c r="AR8" s="22"/>
      <c r="AS8" s="22"/>
      <c r="AT8" s="22"/>
      <c r="AU8" s="22"/>
      <c r="AV8" s="22"/>
      <c r="AW8" s="22"/>
      <c r="AX8" s="22"/>
      <c r="AY8" s="22"/>
      <c r="AZ8" s="22"/>
      <c r="BA8" s="22"/>
      <c r="BB8" s="22"/>
      <c r="BC8" s="22"/>
      <c r="BD8" s="22"/>
    </row>
    <row r="9" spans="1:56" ht="15.75" thickBot="1">
      <c r="B9" s="114" t="s">
        <v>83</v>
      </c>
      <c r="C9" s="45">
        <f>IF(E18&lt;0,1,IF(F18&lt;0,2,IF(G18&lt;0,3,IF(H18&lt;0,4,IF(I18&lt;0,5,IF(J18&lt;0,6,IF(K18&lt;0,7,8)))))))</f>
        <v>2</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94" t="s">
        <v>11</v>
      </c>
      <c r="B13" s="61" t="s">
        <v>159</v>
      </c>
      <c r="C13" s="60"/>
      <c r="D13" s="61" t="s">
        <v>40</v>
      </c>
      <c r="E13" s="62">
        <v>0</v>
      </c>
      <c r="F13" s="62">
        <v>-10.235702609645791</v>
      </c>
      <c r="G13" s="62">
        <v>0</v>
      </c>
      <c r="H13" s="62">
        <v>0</v>
      </c>
      <c r="I13" s="62">
        <v>0</v>
      </c>
      <c r="J13" s="62">
        <v>0</v>
      </c>
      <c r="K13" s="62">
        <v>0</v>
      </c>
      <c r="L13" s="62">
        <v>0</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c r="A14" s="195"/>
      <c r="B14" s="61" t="s">
        <v>176</v>
      </c>
      <c r="C14" s="60"/>
      <c r="D14" s="61" t="s">
        <v>40</v>
      </c>
      <c r="E14" s="156">
        <v>0</v>
      </c>
      <c r="F14" s="156">
        <v>0</v>
      </c>
      <c r="G14" s="156">
        <v>-3.8831298919310385E-2</v>
      </c>
      <c r="H14" s="156">
        <v>-3.8753429269510906E-2</v>
      </c>
      <c r="I14" s="156">
        <v>-3.8696667482440862E-2</v>
      </c>
      <c r="J14" s="156">
        <v>-3.8660067462974165E-2</v>
      </c>
      <c r="K14" s="156">
        <v>-3.8626479992459009E-2</v>
      </c>
      <c r="L14" s="156">
        <v>-3.8563832188143639E-2</v>
      </c>
      <c r="M14" s="132">
        <v>-3.8699999999999998E-2</v>
      </c>
      <c r="N14" s="132">
        <v>-3.8699999999999998E-2</v>
      </c>
      <c r="O14" s="132">
        <v>-3.8699999999999998E-2</v>
      </c>
      <c r="P14" s="132">
        <v>-3.8699999999999998E-2</v>
      </c>
      <c r="Q14" s="132">
        <v>-3.8699999999999998E-2</v>
      </c>
      <c r="R14" s="132">
        <v>-3.8699999999999998E-2</v>
      </c>
      <c r="S14" s="132">
        <v>-3.8699999999999998E-2</v>
      </c>
      <c r="T14" s="132">
        <v>-3.8699999999999998E-2</v>
      </c>
      <c r="U14" s="132">
        <v>-3.8699999999999998E-2</v>
      </c>
      <c r="V14" s="132">
        <v>-3.8699999999999998E-2</v>
      </c>
      <c r="W14" s="132">
        <v>-3.8699999999999998E-2</v>
      </c>
      <c r="X14" s="132">
        <v>-3.8699999999999998E-2</v>
      </c>
      <c r="Y14" s="132">
        <v>-3.8699999999999998E-2</v>
      </c>
      <c r="Z14" s="132">
        <v>-3.8699999999999998E-2</v>
      </c>
      <c r="AA14" s="132">
        <v>-3.8699999999999998E-2</v>
      </c>
      <c r="AB14" s="132">
        <v>-3.8699999999999998E-2</v>
      </c>
      <c r="AC14" s="132">
        <v>-3.8699999999999998E-2</v>
      </c>
      <c r="AD14" s="132">
        <v>-3.8699999999999998E-2</v>
      </c>
      <c r="AE14" s="132">
        <v>-3.8699999999999998E-2</v>
      </c>
      <c r="AF14" s="132">
        <v>-3.8699999999999998E-2</v>
      </c>
      <c r="AG14" s="132">
        <v>-3.8699999999999998E-2</v>
      </c>
      <c r="AH14" s="132">
        <v>-3.8699999999999998E-2</v>
      </c>
      <c r="AI14" s="132">
        <v>-3.8699999999999998E-2</v>
      </c>
      <c r="AJ14" s="132">
        <v>-3.8699999999999998E-2</v>
      </c>
      <c r="AK14" s="132">
        <v>-3.8699999999999998E-2</v>
      </c>
      <c r="AL14" s="132">
        <v>-3.8699999999999998E-2</v>
      </c>
      <c r="AM14" s="132">
        <v>-3.8699999999999998E-2</v>
      </c>
      <c r="AN14" s="132">
        <v>-3.8699999999999998E-2</v>
      </c>
      <c r="AO14" s="132">
        <v>-3.8699999999999998E-2</v>
      </c>
      <c r="AP14" s="132">
        <v>-3.8699999999999998E-2</v>
      </c>
      <c r="AQ14" s="132">
        <v>-3.8699999999999998E-2</v>
      </c>
      <c r="AR14" s="132">
        <v>-3.8699999999999998E-2</v>
      </c>
      <c r="AS14" s="132">
        <v>-3.8699999999999998E-2</v>
      </c>
      <c r="AT14" s="132">
        <v>-3.8699999999999998E-2</v>
      </c>
      <c r="AU14" s="132">
        <v>-3.8699999999999998E-2</v>
      </c>
      <c r="AV14" s="132">
        <v>-3.8699999999999998E-2</v>
      </c>
      <c r="AW14" s="132">
        <v>-3.8699999999999998E-2</v>
      </c>
      <c r="AX14" s="61"/>
      <c r="AY14" s="61"/>
      <c r="AZ14" s="61"/>
      <c r="BA14" s="61"/>
      <c r="BB14" s="61"/>
      <c r="BC14" s="61"/>
      <c r="BD14" s="61"/>
    </row>
    <row r="15" spans="1:56">
      <c r="A15" s="195"/>
      <c r="B15" s="61" t="s">
        <v>159</v>
      </c>
      <c r="C15" s="60"/>
      <c r="D15" s="61" t="s">
        <v>40</v>
      </c>
      <c r="E15" s="62"/>
      <c r="F15" s="62"/>
      <c r="G15" s="132"/>
      <c r="H15" s="132"/>
      <c r="I15" s="132"/>
      <c r="J15" s="132"/>
      <c r="K15" s="132"/>
      <c r="L15" s="132"/>
      <c r="M15" s="132"/>
      <c r="N15" s="132"/>
      <c r="O15" s="132"/>
      <c r="P15" s="132"/>
      <c r="Q15" s="132"/>
      <c r="R15" s="132"/>
      <c r="S15" s="132"/>
      <c r="T15" s="62">
        <v>-20</v>
      </c>
      <c r="U15" s="62">
        <v>-22.701295999999999</v>
      </c>
      <c r="V15" s="62"/>
      <c r="W15" s="132"/>
      <c r="X15" s="132"/>
      <c r="Y15" s="132"/>
      <c r="Z15" s="132"/>
      <c r="AA15" s="132"/>
      <c r="AB15" s="132"/>
      <c r="AC15" s="132"/>
      <c r="AD15" s="132"/>
      <c r="AE15" s="132"/>
      <c r="AF15" s="132"/>
      <c r="AG15" s="132"/>
      <c r="AH15" s="132"/>
      <c r="AI15" s="132"/>
      <c r="AJ15" s="132"/>
      <c r="AK15" s="132"/>
      <c r="AL15" s="132"/>
      <c r="AM15" s="132"/>
      <c r="AN15" s="132"/>
      <c r="AO15" s="132"/>
      <c r="AP15" s="132"/>
      <c r="AQ15" s="132"/>
      <c r="AR15" s="132"/>
      <c r="AS15" s="132"/>
      <c r="AT15" s="132"/>
      <c r="AU15" s="132"/>
      <c r="AV15" s="132"/>
      <c r="AW15" s="132"/>
      <c r="AX15" s="61"/>
      <c r="AY15" s="61"/>
      <c r="AZ15" s="61"/>
      <c r="BA15" s="61"/>
      <c r="BB15" s="61"/>
      <c r="BC15" s="61"/>
      <c r="BD15" s="61"/>
    </row>
    <row r="16" spans="1:56">
      <c r="A16" s="195"/>
      <c r="B16" s="61" t="s">
        <v>176</v>
      </c>
      <c r="C16" s="60"/>
      <c r="D16" s="61" t="s">
        <v>40</v>
      </c>
      <c r="E16" s="62"/>
      <c r="F16" s="62"/>
      <c r="G16" s="62"/>
      <c r="H16" s="62"/>
      <c r="I16" s="62"/>
      <c r="J16" s="62"/>
      <c r="K16" s="62"/>
      <c r="L16" s="62"/>
      <c r="M16" s="62"/>
      <c r="N16" s="62"/>
      <c r="O16" s="62"/>
      <c r="P16" s="62"/>
      <c r="Q16" s="62"/>
      <c r="R16" s="62"/>
      <c r="S16" s="62"/>
      <c r="T16" s="62"/>
      <c r="U16" s="62"/>
      <c r="V16" s="132">
        <v>-0.14899999999999999</v>
      </c>
      <c r="W16" s="132">
        <v>-0.14899999999999999</v>
      </c>
      <c r="X16" s="132">
        <v>-0.14899999999999999</v>
      </c>
      <c r="Y16" s="132">
        <v>-0.14899999999999999</v>
      </c>
      <c r="Z16" s="132">
        <v>-0.14899999999999999</v>
      </c>
      <c r="AA16" s="132">
        <v>-0.14899999999999999</v>
      </c>
      <c r="AB16" s="132">
        <v>-0.14899999999999999</v>
      </c>
      <c r="AC16" s="132">
        <v>-0.14899999999999999</v>
      </c>
      <c r="AD16" s="132">
        <v>-0.14899999999999999</v>
      </c>
      <c r="AE16" s="132">
        <v>-0.14899999999999999</v>
      </c>
      <c r="AF16" s="132">
        <v>-0.14899999999999999</v>
      </c>
      <c r="AG16" s="132">
        <v>-0.14899999999999999</v>
      </c>
      <c r="AH16" s="132">
        <v>-0.14899999999999999</v>
      </c>
      <c r="AI16" s="132">
        <v>-0.14899999999999999</v>
      </c>
      <c r="AJ16" s="132">
        <v>-0.14899999999999999</v>
      </c>
      <c r="AK16" s="132">
        <v>-0.14899999999999999</v>
      </c>
      <c r="AL16" s="132">
        <v>-0.14899999999999999</v>
      </c>
      <c r="AM16" s="132">
        <v>-0.14899999999999999</v>
      </c>
      <c r="AN16" s="132">
        <v>-0.14899999999999999</v>
      </c>
      <c r="AO16" s="132">
        <v>-0.14899999999999999</v>
      </c>
      <c r="AP16" s="132">
        <v>-0.14899999999999999</v>
      </c>
      <c r="AQ16" s="132">
        <v>-0.14899999999999999</v>
      </c>
      <c r="AR16" s="132">
        <v>-0.14899999999999999</v>
      </c>
      <c r="AS16" s="132">
        <v>-0.14899999999999999</v>
      </c>
      <c r="AT16" s="132">
        <v>-0.14899999999999999</v>
      </c>
      <c r="AU16" s="132">
        <v>-0.14899999999999999</v>
      </c>
      <c r="AV16" s="132">
        <v>-0.14899999999999999</v>
      </c>
      <c r="AW16" s="132">
        <v>-0.14899999999999999</v>
      </c>
      <c r="AX16" s="61"/>
      <c r="AY16" s="61"/>
      <c r="AZ16" s="61"/>
      <c r="BA16" s="61"/>
      <c r="BB16" s="61"/>
      <c r="BC16" s="61"/>
      <c r="BD16" s="61"/>
    </row>
    <row r="17" spans="1:56">
      <c r="A17" s="195"/>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c r="A18" s="196"/>
      <c r="B18" s="125" t="s">
        <v>197</v>
      </c>
      <c r="C18" s="131"/>
      <c r="D18" s="126" t="s">
        <v>40</v>
      </c>
      <c r="E18" s="59">
        <f>SUM(E13:E17)</f>
        <v>0</v>
      </c>
      <c r="F18" s="59">
        <f t="shared" ref="F18:AW18" si="0">SUM(F13:F17)</f>
        <v>-10.235702609645791</v>
      </c>
      <c r="G18" s="59">
        <f t="shared" si="0"/>
        <v>-3.8831298919310385E-2</v>
      </c>
      <c r="H18" s="59">
        <f t="shared" si="0"/>
        <v>-3.8753429269510906E-2</v>
      </c>
      <c r="I18" s="59">
        <f t="shared" si="0"/>
        <v>-3.8696667482440862E-2</v>
      </c>
      <c r="J18" s="59">
        <f t="shared" si="0"/>
        <v>-3.8660067462974165E-2</v>
      </c>
      <c r="K18" s="59">
        <f t="shared" si="0"/>
        <v>-3.8626479992459009E-2</v>
      </c>
      <c r="L18" s="59">
        <f t="shared" si="0"/>
        <v>-3.8563832188143639E-2</v>
      </c>
      <c r="M18" s="59">
        <f t="shared" si="0"/>
        <v>-3.8699999999999998E-2</v>
      </c>
      <c r="N18" s="59">
        <f t="shared" si="0"/>
        <v>-3.8699999999999998E-2</v>
      </c>
      <c r="O18" s="59">
        <f t="shared" si="0"/>
        <v>-3.8699999999999998E-2</v>
      </c>
      <c r="P18" s="59">
        <f t="shared" si="0"/>
        <v>-3.8699999999999998E-2</v>
      </c>
      <c r="Q18" s="59">
        <f t="shared" si="0"/>
        <v>-3.8699999999999998E-2</v>
      </c>
      <c r="R18" s="59">
        <f t="shared" si="0"/>
        <v>-3.8699999999999998E-2</v>
      </c>
      <c r="S18" s="59">
        <f t="shared" si="0"/>
        <v>-3.8699999999999998E-2</v>
      </c>
      <c r="T18" s="59">
        <f t="shared" si="0"/>
        <v>-20.038699999999999</v>
      </c>
      <c r="U18" s="59">
        <f t="shared" si="0"/>
        <v>-22.739995999999998</v>
      </c>
      <c r="V18" s="59">
        <f t="shared" si="0"/>
        <v>-0.18769999999999998</v>
      </c>
      <c r="W18" s="59">
        <f t="shared" si="0"/>
        <v>-0.18769999999999998</v>
      </c>
      <c r="X18" s="59">
        <f t="shared" si="0"/>
        <v>-0.18769999999999998</v>
      </c>
      <c r="Y18" s="59">
        <f t="shared" si="0"/>
        <v>-0.18769999999999998</v>
      </c>
      <c r="Z18" s="59">
        <f t="shared" si="0"/>
        <v>-0.18769999999999998</v>
      </c>
      <c r="AA18" s="59">
        <f t="shared" si="0"/>
        <v>-0.18769999999999998</v>
      </c>
      <c r="AB18" s="59">
        <f t="shared" si="0"/>
        <v>-0.18769999999999998</v>
      </c>
      <c r="AC18" s="59">
        <f t="shared" si="0"/>
        <v>-0.18769999999999998</v>
      </c>
      <c r="AD18" s="59">
        <f t="shared" si="0"/>
        <v>-0.18769999999999998</v>
      </c>
      <c r="AE18" s="59">
        <f t="shared" si="0"/>
        <v>-0.18769999999999998</v>
      </c>
      <c r="AF18" s="59">
        <f t="shared" si="0"/>
        <v>-0.18769999999999998</v>
      </c>
      <c r="AG18" s="59">
        <f t="shared" si="0"/>
        <v>-0.18769999999999998</v>
      </c>
      <c r="AH18" s="59">
        <f t="shared" si="0"/>
        <v>-0.18769999999999998</v>
      </c>
      <c r="AI18" s="59">
        <f t="shared" si="0"/>
        <v>-0.18769999999999998</v>
      </c>
      <c r="AJ18" s="59">
        <f t="shared" si="0"/>
        <v>-0.18769999999999998</v>
      </c>
      <c r="AK18" s="59">
        <f t="shared" si="0"/>
        <v>-0.18769999999999998</v>
      </c>
      <c r="AL18" s="59">
        <f t="shared" si="0"/>
        <v>-0.18769999999999998</v>
      </c>
      <c r="AM18" s="59">
        <f t="shared" si="0"/>
        <v>-0.18769999999999998</v>
      </c>
      <c r="AN18" s="59">
        <f t="shared" si="0"/>
        <v>-0.18769999999999998</v>
      </c>
      <c r="AO18" s="59">
        <f t="shared" si="0"/>
        <v>-0.18769999999999998</v>
      </c>
      <c r="AP18" s="59">
        <f t="shared" si="0"/>
        <v>-0.18769999999999998</v>
      </c>
      <c r="AQ18" s="59">
        <f t="shared" si="0"/>
        <v>-0.18769999999999998</v>
      </c>
      <c r="AR18" s="59">
        <f t="shared" si="0"/>
        <v>-0.18769999999999998</v>
      </c>
      <c r="AS18" s="59">
        <f t="shared" si="0"/>
        <v>-0.18769999999999998</v>
      </c>
      <c r="AT18" s="59">
        <f t="shared" si="0"/>
        <v>-0.18769999999999998</v>
      </c>
      <c r="AU18" s="59">
        <f t="shared" si="0"/>
        <v>-0.18769999999999998</v>
      </c>
      <c r="AV18" s="59">
        <f t="shared" si="0"/>
        <v>-0.18769999999999998</v>
      </c>
      <c r="AW18" s="59">
        <f t="shared" si="0"/>
        <v>-0.18769999999999998</v>
      </c>
      <c r="AX18" s="61"/>
      <c r="AY18" s="61"/>
      <c r="AZ18" s="61"/>
      <c r="BA18" s="61"/>
      <c r="BB18" s="61"/>
      <c r="BC18" s="61"/>
      <c r="BD18" s="61"/>
    </row>
    <row r="19" spans="1:56">
      <c r="A19" s="197" t="s">
        <v>301</v>
      </c>
      <c r="B19" s="61" t="s">
        <v>159</v>
      </c>
      <c r="C19" s="8"/>
      <c r="D19" s="9" t="s">
        <v>40</v>
      </c>
      <c r="E19" s="62">
        <f>'Baseline scenario'!E7*-1</f>
        <v>18.43044117174977</v>
      </c>
      <c r="F19" s="62">
        <f>'Baseline scenario'!F7*-1</f>
        <v>3.6359045113014465</v>
      </c>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c r="A20" s="197"/>
      <c r="B20" s="61" t="s">
        <v>176</v>
      </c>
      <c r="C20" s="8"/>
      <c r="D20" s="9" t="s">
        <v>40</v>
      </c>
      <c r="E20" s="62"/>
      <c r="F20" s="62">
        <f>'Baseline scenario'!F8*-1</f>
        <v>0.11207192974749157</v>
      </c>
      <c r="G20" s="62">
        <f>'Baseline scenario'!G8*-1</f>
        <v>0.1122796472628122</v>
      </c>
      <c r="H20" s="62">
        <f>'Baseline scenario'!H8*-1</f>
        <v>0.11205448928315945</v>
      </c>
      <c r="I20" s="62">
        <f>'Baseline scenario'!I8*-1</f>
        <v>0.11189036411589491</v>
      </c>
      <c r="J20" s="62">
        <f>'Baseline scenario'!J8*-1</f>
        <v>0.11178453615263072</v>
      </c>
      <c r="K20" s="62">
        <f>'Baseline scenario'!K8*-1</f>
        <v>0.11168741889292411</v>
      </c>
      <c r="L20" s="62">
        <f>'Baseline scenario'!L8*-1</f>
        <v>0.11150627446649286</v>
      </c>
      <c r="M20" s="62">
        <f>'Baseline scenario'!M8*-1</f>
        <v>0.1119</v>
      </c>
      <c r="N20" s="62">
        <f>'Baseline scenario'!N8*-1</f>
        <v>0.1119</v>
      </c>
      <c r="O20" s="62">
        <f>'Baseline scenario'!O8*-1</f>
        <v>0.1119</v>
      </c>
      <c r="P20" s="62">
        <f>'Baseline scenario'!P8*-1</f>
        <v>0.1119</v>
      </c>
      <c r="Q20" s="62">
        <f>'Baseline scenario'!Q8*-1</f>
        <v>0.1119</v>
      </c>
      <c r="R20" s="62">
        <f>'Baseline scenario'!R8*-1</f>
        <v>0.1119</v>
      </c>
      <c r="S20" s="62">
        <f>'Baseline scenario'!S8*-1</f>
        <v>0.1119</v>
      </c>
      <c r="T20" s="62">
        <f>'Baseline scenario'!T8*-1</f>
        <v>0.1119</v>
      </c>
      <c r="U20" s="62">
        <f>'Baseline scenario'!U8*-1</f>
        <v>0.1119</v>
      </c>
      <c r="V20" s="62">
        <f>'Baseline scenario'!V8*-1</f>
        <v>0.1119</v>
      </c>
      <c r="W20" s="62">
        <f>'Baseline scenario'!W8*-1</f>
        <v>0.1119</v>
      </c>
      <c r="X20" s="62">
        <f>'Baseline scenario'!X8*-1</f>
        <v>0.1119</v>
      </c>
      <c r="Y20" s="62">
        <f>'Baseline scenario'!Y8*-1</f>
        <v>0.1119</v>
      </c>
      <c r="Z20" s="62">
        <f>'Baseline scenario'!Z8*-1</f>
        <v>0.1119</v>
      </c>
      <c r="AA20" s="62">
        <f>'Baseline scenario'!AA8*-1</f>
        <v>0.1119</v>
      </c>
      <c r="AB20" s="62">
        <f>'Baseline scenario'!AB8*-1</f>
        <v>0.1119</v>
      </c>
      <c r="AC20" s="62">
        <f>'Baseline scenario'!AC8*-1</f>
        <v>0.1119</v>
      </c>
      <c r="AD20" s="62">
        <f>'Baseline scenario'!AD8*-1</f>
        <v>0.1119</v>
      </c>
      <c r="AE20" s="62">
        <f>'Baseline scenario'!AE8*-1</f>
        <v>0.1119</v>
      </c>
      <c r="AF20" s="62">
        <f>'Baseline scenario'!AF8*-1</f>
        <v>0.1119</v>
      </c>
      <c r="AG20" s="62">
        <f>'Baseline scenario'!AG8*-1</f>
        <v>0.1119</v>
      </c>
      <c r="AH20" s="62">
        <f>'Baseline scenario'!AH8*-1</f>
        <v>0.1119</v>
      </c>
      <c r="AI20" s="62">
        <f>'Baseline scenario'!AI8*-1</f>
        <v>0.1119</v>
      </c>
      <c r="AJ20" s="62">
        <f>'Baseline scenario'!AJ8*-1</f>
        <v>0.1119</v>
      </c>
      <c r="AK20" s="62">
        <f>'Baseline scenario'!AK8*-1</f>
        <v>0.1119</v>
      </c>
      <c r="AL20" s="62">
        <f>'Baseline scenario'!AL8*-1</f>
        <v>0.1119</v>
      </c>
      <c r="AM20" s="62">
        <f>'Baseline scenario'!AM8*-1</f>
        <v>0.1119</v>
      </c>
      <c r="AN20" s="62">
        <f>'Baseline scenario'!AN8*-1</f>
        <v>0.1119</v>
      </c>
      <c r="AO20" s="62">
        <f>'Baseline scenario'!AO8*-1</f>
        <v>0.1119</v>
      </c>
      <c r="AP20" s="62">
        <f>'Baseline scenario'!AP8*-1</f>
        <v>0.1119</v>
      </c>
      <c r="AQ20" s="62">
        <f>'Baseline scenario'!AQ8*-1</f>
        <v>0.1119</v>
      </c>
      <c r="AR20" s="62">
        <f>'Baseline scenario'!AR8*-1</f>
        <v>0.1119</v>
      </c>
      <c r="AS20" s="62">
        <f>'Baseline scenario'!AS8*-1</f>
        <v>0.1119</v>
      </c>
      <c r="AT20" s="62">
        <f>'Baseline scenario'!AT8*-1</f>
        <v>0.1119</v>
      </c>
      <c r="AU20" s="62">
        <f>'Baseline scenario'!AU8*-1</f>
        <v>0.1119</v>
      </c>
      <c r="AV20" s="62">
        <f>'Baseline scenario'!AV8*-1</f>
        <v>0.1119</v>
      </c>
      <c r="AW20" s="62">
        <f>'Baseline scenario'!AW8*-1</f>
        <v>0.1119</v>
      </c>
      <c r="AX20" s="62"/>
      <c r="AY20" s="62"/>
      <c r="AZ20" s="62"/>
      <c r="BA20" s="62"/>
      <c r="BB20" s="62">
        <v>0.1119</v>
      </c>
      <c r="BC20" s="62">
        <v>0.1119</v>
      </c>
      <c r="BD20" s="62">
        <v>0.1119</v>
      </c>
    </row>
    <row r="21" spans="1:56">
      <c r="A21" s="197"/>
      <c r="B21" s="61" t="s">
        <v>176</v>
      </c>
      <c r="C21" s="8"/>
      <c r="D21" s="9" t="s">
        <v>40</v>
      </c>
      <c r="E21" s="133"/>
      <c r="F21" s="133"/>
      <c r="G21" s="133"/>
      <c r="H21" s="133"/>
      <c r="I21" s="133"/>
      <c r="J21" s="133"/>
      <c r="K21" s="133"/>
      <c r="L21" s="133"/>
      <c r="M21" s="133"/>
      <c r="N21" s="133"/>
      <c r="O21" s="133"/>
      <c r="P21" s="133"/>
      <c r="Q21" s="133"/>
      <c r="R21" s="133"/>
      <c r="S21" s="133"/>
      <c r="T21" s="133"/>
      <c r="U21" s="133"/>
      <c r="V21" s="133"/>
      <c r="W21" s="133"/>
      <c r="X21" s="133"/>
      <c r="Y21" s="133"/>
      <c r="Z21" s="133"/>
      <c r="AA21" s="133"/>
      <c r="AB21" s="133"/>
      <c r="AC21" s="133"/>
      <c r="AD21" s="133"/>
      <c r="AE21" s="133"/>
      <c r="AF21" s="133"/>
      <c r="AG21" s="133"/>
      <c r="AH21" s="133"/>
      <c r="AI21" s="133"/>
      <c r="AJ21" s="133"/>
      <c r="AK21" s="133"/>
      <c r="AL21" s="133"/>
      <c r="AM21" s="133"/>
      <c r="AN21" s="133"/>
      <c r="AO21" s="133"/>
      <c r="AP21" s="133"/>
      <c r="AQ21" s="133"/>
      <c r="AR21" s="133"/>
      <c r="AS21" s="133"/>
      <c r="AT21" s="133"/>
      <c r="AU21" s="133"/>
      <c r="AV21" s="133"/>
      <c r="AW21" s="133"/>
      <c r="AX21" s="33"/>
      <c r="AY21" s="33"/>
      <c r="AZ21" s="33"/>
      <c r="BA21" s="33"/>
      <c r="BB21" s="33"/>
      <c r="BC21" s="33"/>
      <c r="BD21" s="33"/>
    </row>
    <row r="22" spans="1:56">
      <c r="A22" s="197"/>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c r="A23" s="197"/>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c r="A24" s="197"/>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c r="A25" s="198"/>
      <c r="B25" s="61" t="s">
        <v>321</v>
      </c>
      <c r="C25" s="8"/>
      <c r="D25" s="9" t="s">
        <v>40</v>
      </c>
      <c r="E25" s="68">
        <f>SUM(E19:E24)</f>
        <v>18.43044117174977</v>
      </c>
      <c r="F25" s="68">
        <f t="shared" ref="F25:BD25" si="1">SUM(F19:F24)</f>
        <v>3.7479764410489382</v>
      </c>
      <c r="G25" s="68">
        <f t="shared" si="1"/>
        <v>0.1122796472628122</v>
      </c>
      <c r="H25" s="68">
        <f t="shared" si="1"/>
        <v>0.11205448928315945</v>
      </c>
      <c r="I25" s="68">
        <f t="shared" si="1"/>
        <v>0.11189036411589491</v>
      </c>
      <c r="J25" s="68">
        <f t="shared" si="1"/>
        <v>0.11178453615263072</v>
      </c>
      <c r="K25" s="68">
        <f t="shared" si="1"/>
        <v>0.11168741889292411</v>
      </c>
      <c r="L25" s="68">
        <f t="shared" si="1"/>
        <v>0.11150627446649286</v>
      </c>
      <c r="M25" s="68">
        <f t="shared" si="1"/>
        <v>0.1119</v>
      </c>
      <c r="N25" s="68">
        <f t="shared" si="1"/>
        <v>0.1119</v>
      </c>
      <c r="O25" s="68">
        <f t="shared" si="1"/>
        <v>0.1119</v>
      </c>
      <c r="P25" s="68">
        <f t="shared" si="1"/>
        <v>0.1119</v>
      </c>
      <c r="Q25" s="68">
        <f t="shared" si="1"/>
        <v>0.1119</v>
      </c>
      <c r="R25" s="68">
        <f t="shared" si="1"/>
        <v>0.1119</v>
      </c>
      <c r="S25" s="68">
        <f t="shared" si="1"/>
        <v>0.1119</v>
      </c>
      <c r="T25" s="68">
        <f t="shared" si="1"/>
        <v>0.1119</v>
      </c>
      <c r="U25" s="68">
        <f t="shared" si="1"/>
        <v>0.1119</v>
      </c>
      <c r="V25" s="68">
        <f t="shared" si="1"/>
        <v>0.1119</v>
      </c>
      <c r="W25" s="68">
        <f t="shared" si="1"/>
        <v>0.1119</v>
      </c>
      <c r="X25" s="68">
        <f t="shared" si="1"/>
        <v>0.1119</v>
      </c>
      <c r="Y25" s="68">
        <f t="shared" si="1"/>
        <v>0.1119</v>
      </c>
      <c r="Z25" s="68">
        <f t="shared" si="1"/>
        <v>0.1119</v>
      </c>
      <c r="AA25" s="68">
        <f t="shared" si="1"/>
        <v>0.1119</v>
      </c>
      <c r="AB25" s="68">
        <f t="shared" si="1"/>
        <v>0.1119</v>
      </c>
      <c r="AC25" s="68">
        <f t="shared" si="1"/>
        <v>0.1119</v>
      </c>
      <c r="AD25" s="68">
        <f t="shared" si="1"/>
        <v>0.1119</v>
      </c>
      <c r="AE25" s="68">
        <f t="shared" si="1"/>
        <v>0.1119</v>
      </c>
      <c r="AF25" s="68">
        <f t="shared" si="1"/>
        <v>0.1119</v>
      </c>
      <c r="AG25" s="68">
        <f t="shared" si="1"/>
        <v>0.1119</v>
      </c>
      <c r="AH25" s="68">
        <f t="shared" si="1"/>
        <v>0.1119</v>
      </c>
      <c r="AI25" s="68">
        <f t="shared" si="1"/>
        <v>0.1119</v>
      </c>
      <c r="AJ25" s="68">
        <f t="shared" si="1"/>
        <v>0.1119</v>
      </c>
      <c r="AK25" s="68">
        <f t="shared" si="1"/>
        <v>0.1119</v>
      </c>
      <c r="AL25" s="68">
        <f t="shared" si="1"/>
        <v>0.1119</v>
      </c>
      <c r="AM25" s="68">
        <f t="shared" si="1"/>
        <v>0.1119</v>
      </c>
      <c r="AN25" s="68">
        <f t="shared" si="1"/>
        <v>0.1119</v>
      </c>
      <c r="AO25" s="68">
        <f t="shared" si="1"/>
        <v>0.1119</v>
      </c>
      <c r="AP25" s="68">
        <f t="shared" si="1"/>
        <v>0.1119</v>
      </c>
      <c r="AQ25" s="68">
        <f t="shared" si="1"/>
        <v>0.1119</v>
      </c>
      <c r="AR25" s="68">
        <f t="shared" si="1"/>
        <v>0.1119</v>
      </c>
      <c r="AS25" s="68">
        <f t="shared" si="1"/>
        <v>0.1119</v>
      </c>
      <c r="AT25" s="68">
        <f t="shared" si="1"/>
        <v>0.1119</v>
      </c>
      <c r="AU25" s="68">
        <f t="shared" si="1"/>
        <v>0.1119</v>
      </c>
      <c r="AV25" s="68">
        <f t="shared" si="1"/>
        <v>0.1119</v>
      </c>
      <c r="AW25" s="68">
        <f t="shared" si="1"/>
        <v>0.1119</v>
      </c>
      <c r="AX25" s="68">
        <f t="shared" si="1"/>
        <v>0</v>
      </c>
      <c r="AY25" s="68">
        <f t="shared" si="1"/>
        <v>0</v>
      </c>
      <c r="AZ25" s="68">
        <f t="shared" si="1"/>
        <v>0</v>
      </c>
      <c r="BA25" s="68">
        <f t="shared" si="1"/>
        <v>0</v>
      </c>
      <c r="BB25" s="68">
        <f t="shared" si="1"/>
        <v>0.1119</v>
      </c>
      <c r="BC25" s="68">
        <f t="shared" si="1"/>
        <v>0.1119</v>
      </c>
      <c r="BD25" s="68">
        <f t="shared" si="1"/>
        <v>0.1119</v>
      </c>
    </row>
    <row r="26" spans="1:56" ht="15.75" thickBot="1">
      <c r="A26" s="115"/>
      <c r="B26" s="57" t="s">
        <v>96</v>
      </c>
      <c r="C26" s="58" t="s">
        <v>94</v>
      </c>
      <c r="D26" s="57" t="s">
        <v>40</v>
      </c>
      <c r="E26" s="59">
        <f>E18+E25</f>
        <v>18.43044117174977</v>
      </c>
      <c r="F26" s="59">
        <f t="shared" ref="F26:BD26" si="2">F18+F25</f>
        <v>-6.4877261685968532</v>
      </c>
      <c r="G26" s="59">
        <f t="shared" si="2"/>
        <v>7.3448348343501807E-2</v>
      </c>
      <c r="H26" s="59">
        <f t="shared" si="2"/>
        <v>7.3301060013648542E-2</v>
      </c>
      <c r="I26" s="59">
        <f t="shared" si="2"/>
        <v>7.3193696633454042E-2</v>
      </c>
      <c r="J26" s="59">
        <f t="shared" si="2"/>
        <v>7.3124468689656552E-2</v>
      </c>
      <c r="K26" s="59">
        <f t="shared" si="2"/>
        <v>7.3060938900465097E-2</v>
      </c>
      <c r="L26" s="59">
        <f t="shared" si="2"/>
        <v>7.2942442278349229E-2</v>
      </c>
      <c r="M26" s="59">
        <f t="shared" si="2"/>
        <v>7.3200000000000001E-2</v>
      </c>
      <c r="N26" s="59">
        <f t="shared" si="2"/>
        <v>7.3200000000000001E-2</v>
      </c>
      <c r="O26" s="59">
        <f t="shared" si="2"/>
        <v>7.3200000000000001E-2</v>
      </c>
      <c r="P26" s="59">
        <f t="shared" si="2"/>
        <v>7.3200000000000001E-2</v>
      </c>
      <c r="Q26" s="59">
        <f t="shared" si="2"/>
        <v>7.3200000000000001E-2</v>
      </c>
      <c r="R26" s="59">
        <f t="shared" si="2"/>
        <v>7.3200000000000001E-2</v>
      </c>
      <c r="S26" s="59">
        <f t="shared" si="2"/>
        <v>7.3200000000000001E-2</v>
      </c>
      <c r="T26" s="59">
        <f t="shared" si="2"/>
        <v>-19.9268</v>
      </c>
      <c r="U26" s="59">
        <f t="shared" si="2"/>
        <v>-22.628095999999999</v>
      </c>
      <c r="V26" s="59">
        <f t="shared" si="2"/>
        <v>-7.5799999999999979E-2</v>
      </c>
      <c r="W26" s="59">
        <f t="shared" si="2"/>
        <v>-7.5799999999999979E-2</v>
      </c>
      <c r="X26" s="59">
        <f t="shared" si="2"/>
        <v>-7.5799999999999979E-2</v>
      </c>
      <c r="Y26" s="59">
        <f t="shared" si="2"/>
        <v>-7.5799999999999979E-2</v>
      </c>
      <c r="Z26" s="59">
        <f t="shared" si="2"/>
        <v>-7.5799999999999979E-2</v>
      </c>
      <c r="AA26" s="59">
        <f t="shared" si="2"/>
        <v>-7.5799999999999979E-2</v>
      </c>
      <c r="AB26" s="59">
        <f t="shared" si="2"/>
        <v>-7.5799999999999979E-2</v>
      </c>
      <c r="AC26" s="59">
        <f t="shared" si="2"/>
        <v>-7.5799999999999979E-2</v>
      </c>
      <c r="AD26" s="59">
        <f t="shared" si="2"/>
        <v>-7.5799999999999979E-2</v>
      </c>
      <c r="AE26" s="59">
        <f t="shared" si="2"/>
        <v>-7.5799999999999979E-2</v>
      </c>
      <c r="AF26" s="59">
        <f t="shared" si="2"/>
        <v>-7.5799999999999979E-2</v>
      </c>
      <c r="AG26" s="59">
        <f t="shared" si="2"/>
        <v>-7.5799999999999979E-2</v>
      </c>
      <c r="AH26" s="59">
        <f t="shared" si="2"/>
        <v>-7.5799999999999979E-2</v>
      </c>
      <c r="AI26" s="59">
        <f t="shared" si="2"/>
        <v>-7.5799999999999979E-2</v>
      </c>
      <c r="AJ26" s="59">
        <f t="shared" si="2"/>
        <v>-7.5799999999999979E-2</v>
      </c>
      <c r="AK26" s="59">
        <f t="shared" si="2"/>
        <v>-7.5799999999999979E-2</v>
      </c>
      <c r="AL26" s="59">
        <f t="shared" si="2"/>
        <v>-7.5799999999999979E-2</v>
      </c>
      <c r="AM26" s="59">
        <f t="shared" si="2"/>
        <v>-7.5799999999999979E-2</v>
      </c>
      <c r="AN26" s="59">
        <f t="shared" si="2"/>
        <v>-7.5799999999999979E-2</v>
      </c>
      <c r="AO26" s="59">
        <f t="shared" si="2"/>
        <v>-7.5799999999999979E-2</v>
      </c>
      <c r="AP26" s="59">
        <f t="shared" si="2"/>
        <v>-7.5799999999999979E-2</v>
      </c>
      <c r="AQ26" s="59">
        <f t="shared" si="2"/>
        <v>-7.5799999999999979E-2</v>
      </c>
      <c r="AR26" s="59">
        <f t="shared" si="2"/>
        <v>-7.5799999999999979E-2</v>
      </c>
      <c r="AS26" s="59">
        <f t="shared" si="2"/>
        <v>-7.5799999999999979E-2</v>
      </c>
      <c r="AT26" s="59">
        <f t="shared" si="2"/>
        <v>-7.5799999999999979E-2</v>
      </c>
      <c r="AU26" s="59">
        <f t="shared" si="2"/>
        <v>-7.5799999999999979E-2</v>
      </c>
      <c r="AV26" s="59">
        <f t="shared" si="2"/>
        <v>-7.5799999999999979E-2</v>
      </c>
      <c r="AW26" s="59">
        <f t="shared" si="2"/>
        <v>-7.5799999999999979E-2</v>
      </c>
      <c r="AX26" s="59">
        <f t="shared" si="2"/>
        <v>0</v>
      </c>
      <c r="AY26" s="59">
        <f t="shared" si="2"/>
        <v>0</v>
      </c>
      <c r="AZ26" s="59">
        <f t="shared" si="2"/>
        <v>0</v>
      </c>
      <c r="BA26" s="59">
        <f t="shared" si="2"/>
        <v>0</v>
      </c>
      <c r="BB26" s="59">
        <f t="shared" si="2"/>
        <v>0.1119</v>
      </c>
      <c r="BC26" s="59">
        <f t="shared" si="2"/>
        <v>0.1119</v>
      </c>
      <c r="BD26" s="59">
        <f t="shared" si="2"/>
        <v>0.1119</v>
      </c>
    </row>
    <row r="27" spans="1:56">
      <c r="A27" s="116"/>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6"/>
      <c r="B28" s="9" t="s">
        <v>12</v>
      </c>
      <c r="C28" s="9" t="s">
        <v>43</v>
      </c>
      <c r="D28" s="9" t="s">
        <v>40</v>
      </c>
      <c r="E28" s="34">
        <f>E26*E27</f>
        <v>14.744352937399817</v>
      </c>
      <c r="F28" s="34">
        <f t="shared" ref="F28:AW28" si="3">F26*F27</f>
        <v>-5.1901809348774828</v>
      </c>
      <c r="G28" s="34">
        <f t="shared" si="3"/>
        <v>5.8758678674801446E-2</v>
      </c>
      <c r="H28" s="34">
        <f t="shared" si="3"/>
        <v>5.8640848010918838E-2</v>
      </c>
      <c r="I28" s="34">
        <f t="shared" si="3"/>
        <v>5.8554957306763238E-2</v>
      </c>
      <c r="J28" s="34">
        <f t="shared" si="3"/>
        <v>5.8499574951725246E-2</v>
      </c>
      <c r="K28" s="34">
        <f t="shared" si="3"/>
        <v>5.8448751120372081E-2</v>
      </c>
      <c r="L28" s="34">
        <f t="shared" si="3"/>
        <v>5.8353953822679383E-2</v>
      </c>
      <c r="M28" s="34">
        <f t="shared" si="3"/>
        <v>5.8560000000000001E-2</v>
      </c>
      <c r="N28" s="34">
        <f t="shared" si="3"/>
        <v>5.8560000000000001E-2</v>
      </c>
      <c r="O28" s="34">
        <f t="shared" si="3"/>
        <v>5.8560000000000001E-2</v>
      </c>
      <c r="P28" s="34">
        <f t="shared" si="3"/>
        <v>5.8560000000000001E-2</v>
      </c>
      <c r="Q28" s="34">
        <f t="shared" si="3"/>
        <v>5.8560000000000001E-2</v>
      </c>
      <c r="R28" s="34">
        <f t="shared" si="3"/>
        <v>5.8560000000000001E-2</v>
      </c>
      <c r="S28" s="34">
        <f t="shared" si="3"/>
        <v>5.8560000000000001E-2</v>
      </c>
      <c r="T28" s="34">
        <f t="shared" si="3"/>
        <v>-15.94144</v>
      </c>
      <c r="U28" s="34">
        <f t="shared" si="3"/>
        <v>-18.102476800000002</v>
      </c>
      <c r="V28" s="34">
        <f t="shared" si="3"/>
        <v>-6.0639999999999986E-2</v>
      </c>
      <c r="W28" s="34">
        <f t="shared" si="3"/>
        <v>-6.0639999999999986E-2</v>
      </c>
      <c r="X28" s="34">
        <f t="shared" si="3"/>
        <v>-6.0639999999999986E-2</v>
      </c>
      <c r="Y28" s="34">
        <f t="shared" si="3"/>
        <v>-6.0639999999999986E-2</v>
      </c>
      <c r="Z28" s="34">
        <f t="shared" si="3"/>
        <v>-6.0639999999999986E-2</v>
      </c>
      <c r="AA28" s="34">
        <f t="shared" si="3"/>
        <v>-6.0639999999999986E-2</v>
      </c>
      <c r="AB28" s="34">
        <f t="shared" si="3"/>
        <v>-6.0639999999999986E-2</v>
      </c>
      <c r="AC28" s="34">
        <f t="shared" si="3"/>
        <v>-6.0639999999999986E-2</v>
      </c>
      <c r="AD28" s="34">
        <f t="shared" si="3"/>
        <v>-6.0639999999999986E-2</v>
      </c>
      <c r="AE28" s="34">
        <f t="shared" si="3"/>
        <v>-6.0639999999999986E-2</v>
      </c>
      <c r="AF28" s="34">
        <f t="shared" si="3"/>
        <v>-6.0639999999999986E-2</v>
      </c>
      <c r="AG28" s="34">
        <f t="shared" si="3"/>
        <v>-6.0639999999999986E-2</v>
      </c>
      <c r="AH28" s="34">
        <f t="shared" si="3"/>
        <v>-6.0639999999999986E-2</v>
      </c>
      <c r="AI28" s="34">
        <f t="shared" si="3"/>
        <v>-6.0639999999999986E-2</v>
      </c>
      <c r="AJ28" s="34">
        <f t="shared" si="3"/>
        <v>-6.0639999999999986E-2</v>
      </c>
      <c r="AK28" s="34">
        <f t="shared" si="3"/>
        <v>-6.0639999999999986E-2</v>
      </c>
      <c r="AL28" s="34">
        <f t="shared" si="3"/>
        <v>-6.0639999999999986E-2</v>
      </c>
      <c r="AM28" s="34">
        <f t="shared" si="3"/>
        <v>-6.0639999999999986E-2</v>
      </c>
      <c r="AN28" s="34">
        <f t="shared" si="3"/>
        <v>-6.0639999999999986E-2</v>
      </c>
      <c r="AO28" s="34">
        <f t="shared" si="3"/>
        <v>-6.0639999999999986E-2</v>
      </c>
      <c r="AP28" s="34">
        <f t="shared" si="3"/>
        <v>-6.0639999999999986E-2</v>
      </c>
      <c r="AQ28" s="34">
        <f t="shared" si="3"/>
        <v>-6.0639999999999986E-2</v>
      </c>
      <c r="AR28" s="34">
        <f t="shared" si="3"/>
        <v>-6.0639999999999986E-2</v>
      </c>
      <c r="AS28" s="34">
        <f t="shared" si="3"/>
        <v>-6.0639999999999986E-2</v>
      </c>
      <c r="AT28" s="34">
        <f t="shared" si="3"/>
        <v>-6.0639999999999986E-2</v>
      </c>
      <c r="AU28" s="34">
        <f t="shared" si="3"/>
        <v>-6.0639999999999986E-2</v>
      </c>
      <c r="AV28" s="34">
        <f t="shared" si="3"/>
        <v>-6.0639999999999986E-2</v>
      </c>
      <c r="AW28" s="34">
        <f t="shared" si="3"/>
        <v>-6.0639999999999986E-2</v>
      </c>
      <c r="AX28" s="34"/>
      <c r="AY28" s="34"/>
      <c r="AZ28" s="34"/>
      <c r="BA28" s="34"/>
      <c r="BB28" s="34"/>
      <c r="BC28" s="34"/>
      <c r="BD28" s="34"/>
    </row>
    <row r="29" spans="1:56">
      <c r="A29" s="116"/>
      <c r="B29" s="9" t="s">
        <v>93</v>
      </c>
      <c r="C29" s="11" t="s">
        <v>44</v>
      </c>
      <c r="D29" s="9" t="s">
        <v>40</v>
      </c>
      <c r="E29" s="34">
        <f>E26-E28</f>
        <v>3.6860882343499526</v>
      </c>
      <c r="F29" s="34">
        <f t="shared" ref="F29:AW29" si="4">F26-F28</f>
        <v>-1.2975452337193705</v>
      </c>
      <c r="G29" s="34">
        <f t="shared" si="4"/>
        <v>1.4689669668700361E-2</v>
      </c>
      <c r="H29" s="34">
        <f t="shared" si="4"/>
        <v>1.4660212002729704E-2</v>
      </c>
      <c r="I29" s="34">
        <f t="shared" si="4"/>
        <v>1.4638739326690804E-2</v>
      </c>
      <c r="J29" s="34">
        <f t="shared" si="4"/>
        <v>1.4624893737931306E-2</v>
      </c>
      <c r="K29" s="34">
        <f t="shared" si="4"/>
        <v>1.4612187780093017E-2</v>
      </c>
      <c r="L29" s="34">
        <f t="shared" si="4"/>
        <v>1.4588488455669846E-2</v>
      </c>
      <c r="M29" s="34">
        <f t="shared" si="4"/>
        <v>1.464E-2</v>
      </c>
      <c r="N29" s="34">
        <f t="shared" si="4"/>
        <v>1.464E-2</v>
      </c>
      <c r="O29" s="34">
        <f t="shared" si="4"/>
        <v>1.464E-2</v>
      </c>
      <c r="P29" s="34">
        <f t="shared" si="4"/>
        <v>1.464E-2</v>
      </c>
      <c r="Q29" s="34">
        <f t="shared" si="4"/>
        <v>1.464E-2</v>
      </c>
      <c r="R29" s="34">
        <f t="shared" si="4"/>
        <v>1.464E-2</v>
      </c>
      <c r="S29" s="34">
        <f t="shared" si="4"/>
        <v>1.464E-2</v>
      </c>
      <c r="T29" s="34">
        <f t="shared" si="4"/>
        <v>-3.98536</v>
      </c>
      <c r="U29" s="34">
        <f t="shared" si="4"/>
        <v>-4.5256191999999977</v>
      </c>
      <c r="V29" s="34">
        <f t="shared" si="4"/>
        <v>-1.5159999999999993E-2</v>
      </c>
      <c r="W29" s="34">
        <f t="shared" si="4"/>
        <v>-1.5159999999999993E-2</v>
      </c>
      <c r="X29" s="34">
        <f t="shared" si="4"/>
        <v>-1.5159999999999993E-2</v>
      </c>
      <c r="Y29" s="34">
        <f t="shared" si="4"/>
        <v>-1.5159999999999993E-2</v>
      </c>
      <c r="Z29" s="34">
        <f t="shared" si="4"/>
        <v>-1.5159999999999993E-2</v>
      </c>
      <c r="AA29" s="34">
        <f t="shared" si="4"/>
        <v>-1.5159999999999993E-2</v>
      </c>
      <c r="AB29" s="34">
        <f t="shared" si="4"/>
        <v>-1.5159999999999993E-2</v>
      </c>
      <c r="AC29" s="34">
        <f t="shared" si="4"/>
        <v>-1.5159999999999993E-2</v>
      </c>
      <c r="AD29" s="34">
        <f t="shared" si="4"/>
        <v>-1.5159999999999993E-2</v>
      </c>
      <c r="AE29" s="34">
        <f t="shared" si="4"/>
        <v>-1.5159999999999993E-2</v>
      </c>
      <c r="AF29" s="34">
        <f t="shared" si="4"/>
        <v>-1.5159999999999993E-2</v>
      </c>
      <c r="AG29" s="34">
        <f t="shared" si="4"/>
        <v>-1.5159999999999993E-2</v>
      </c>
      <c r="AH29" s="34">
        <f t="shared" si="4"/>
        <v>-1.5159999999999993E-2</v>
      </c>
      <c r="AI29" s="34">
        <f t="shared" si="4"/>
        <v>-1.5159999999999993E-2</v>
      </c>
      <c r="AJ29" s="34">
        <f t="shared" si="4"/>
        <v>-1.5159999999999993E-2</v>
      </c>
      <c r="AK29" s="34">
        <f t="shared" si="4"/>
        <v>-1.5159999999999993E-2</v>
      </c>
      <c r="AL29" s="34">
        <f t="shared" si="4"/>
        <v>-1.5159999999999993E-2</v>
      </c>
      <c r="AM29" s="34">
        <f t="shared" si="4"/>
        <v>-1.5159999999999993E-2</v>
      </c>
      <c r="AN29" s="34">
        <f t="shared" si="4"/>
        <v>-1.5159999999999993E-2</v>
      </c>
      <c r="AO29" s="34">
        <f t="shared" si="4"/>
        <v>-1.5159999999999993E-2</v>
      </c>
      <c r="AP29" s="34">
        <f t="shared" si="4"/>
        <v>-1.5159999999999993E-2</v>
      </c>
      <c r="AQ29" s="34">
        <f t="shared" si="4"/>
        <v>-1.5159999999999993E-2</v>
      </c>
      <c r="AR29" s="34">
        <f t="shared" si="4"/>
        <v>-1.5159999999999993E-2</v>
      </c>
      <c r="AS29" s="34">
        <f t="shared" si="4"/>
        <v>-1.5159999999999993E-2</v>
      </c>
      <c r="AT29" s="34">
        <f t="shared" si="4"/>
        <v>-1.5159999999999993E-2</v>
      </c>
      <c r="AU29" s="34">
        <f t="shared" si="4"/>
        <v>-1.5159999999999993E-2</v>
      </c>
      <c r="AV29" s="34">
        <f t="shared" si="4"/>
        <v>-1.5159999999999993E-2</v>
      </c>
      <c r="AW29" s="34">
        <f t="shared" si="4"/>
        <v>-1.5159999999999993E-2</v>
      </c>
      <c r="AX29" s="34"/>
      <c r="AY29" s="34"/>
      <c r="AZ29" s="34"/>
      <c r="BA29" s="34"/>
      <c r="BB29" s="34"/>
      <c r="BC29" s="34"/>
      <c r="BD29" s="34"/>
    </row>
    <row r="30" spans="1:56" ht="16.5" hidden="1" customHeight="1" outlineLevel="1">
      <c r="A30" s="116"/>
      <c r="B30" s="9" t="s">
        <v>1</v>
      </c>
      <c r="C30" s="11" t="s">
        <v>53</v>
      </c>
      <c r="D30" s="9" t="s">
        <v>40</v>
      </c>
      <c r="F30" s="34">
        <f>$E$28/'Fixed data'!$C$7</f>
        <v>0.3276522874977737</v>
      </c>
      <c r="G30" s="34">
        <f>$E$28/'Fixed data'!$C$7</f>
        <v>0.3276522874977737</v>
      </c>
      <c r="H30" s="34">
        <f>$E$28/'Fixed data'!$C$7</f>
        <v>0.3276522874977737</v>
      </c>
      <c r="I30" s="34">
        <f>$E$28/'Fixed data'!$C$7</f>
        <v>0.3276522874977737</v>
      </c>
      <c r="J30" s="34">
        <f>$E$28/'Fixed data'!$C$7</f>
        <v>0.3276522874977737</v>
      </c>
      <c r="K30" s="34">
        <f>$E$28/'Fixed data'!$C$7</f>
        <v>0.3276522874977737</v>
      </c>
      <c r="L30" s="34">
        <f>$E$28/'Fixed data'!$C$7</f>
        <v>0.3276522874977737</v>
      </c>
      <c r="M30" s="34">
        <f>$E$28/'Fixed data'!$C$7</f>
        <v>0.3276522874977737</v>
      </c>
      <c r="N30" s="34">
        <f>$E$28/'Fixed data'!$C$7</f>
        <v>0.3276522874977737</v>
      </c>
      <c r="O30" s="34">
        <f>$E$28/'Fixed data'!$C$7</f>
        <v>0.3276522874977737</v>
      </c>
      <c r="P30" s="34">
        <f>$E$28/'Fixed data'!$C$7</f>
        <v>0.3276522874977737</v>
      </c>
      <c r="Q30" s="34">
        <f>$E$28/'Fixed data'!$C$7</f>
        <v>0.3276522874977737</v>
      </c>
      <c r="R30" s="34">
        <f>$E$28/'Fixed data'!$C$7</f>
        <v>0.3276522874977737</v>
      </c>
      <c r="S30" s="34">
        <f>$E$28/'Fixed data'!$C$7</f>
        <v>0.3276522874977737</v>
      </c>
      <c r="T30" s="34">
        <f>$E$28/'Fixed data'!$C$7</f>
        <v>0.3276522874977737</v>
      </c>
      <c r="U30" s="34">
        <f>$E$28/'Fixed data'!$C$7</f>
        <v>0.3276522874977737</v>
      </c>
      <c r="V30" s="34">
        <f>$E$28/'Fixed data'!$C$7</f>
        <v>0.3276522874977737</v>
      </c>
      <c r="W30" s="34">
        <f>$E$28/'Fixed data'!$C$7</f>
        <v>0.3276522874977737</v>
      </c>
      <c r="X30" s="34">
        <f>$E$28/'Fixed data'!$C$7</f>
        <v>0.3276522874977737</v>
      </c>
      <c r="Y30" s="34">
        <f>$E$28/'Fixed data'!$C$7</f>
        <v>0.3276522874977737</v>
      </c>
      <c r="Z30" s="34">
        <f>$E$28/'Fixed data'!$C$7</f>
        <v>0.3276522874977737</v>
      </c>
      <c r="AA30" s="34">
        <f>$E$28/'Fixed data'!$C$7</f>
        <v>0.3276522874977737</v>
      </c>
      <c r="AB30" s="34">
        <f>$E$28/'Fixed data'!$C$7</f>
        <v>0.3276522874977737</v>
      </c>
      <c r="AC30" s="34">
        <f>$E$28/'Fixed data'!$C$7</f>
        <v>0.3276522874977737</v>
      </c>
      <c r="AD30" s="34">
        <f>$E$28/'Fixed data'!$C$7</f>
        <v>0.3276522874977737</v>
      </c>
      <c r="AE30" s="34">
        <f>$E$28/'Fixed data'!$C$7</f>
        <v>0.3276522874977737</v>
      </c>
      <c r="AF30" s="34">
        <f>$E$28/'Fixed data'!$C$7</f>
        <v>0.3276522874977737</v>
      </c>
      <c r="AG30" s="34">
        <f>$E$28/'Fixed data'!$C$7</f>
        <v>0.3276522874977737</v>
      </c>
      <c r="AH30" s="34">
        <f>$E$28/'Fixed data'!$C$7</f>
        <v>0.3276522874977737</v>
      </c>
      <c r="AI30" s="34">
        <f>$E$28/'Fixed data'!$C$7</f>
        <v>0.3276522874977737</v>
      </c>
      <c r="AJ30" s="34">
        <f>$E$28/'Fixed data'!$C$7</f>
        <v>0.3276522874977737</v>
      </c>
      <c r="AK30" s="34">
        <f>$E$28/'Fixed data'!$C$7</f>
        <v>0.3276522874977737</v>
      </c>
      <c r="AL30" s="34">
        <f>$E$28/'Fixed data'!$C$7</f>
        <v>0.3276522874977737</v>
      </c>
      <c r="AM30" s="34">
        <f>$E$28/'Fixed data'!$C$7</f>
        <v>0.3276522874977737</v>
      </c>
      <c r="AN30" s="34">
        <f>$E$28/'Fixed data'!$C$7</f>
        <v>0.3276522874977737</v>
      </c>
      <c r="AO30" s="34">
        <f>$E$28/'Fixed data'!$C$7</f>
        <v>0.3276522874977737</v>
      </c>
      <c r="AP30" s="34">
        <f>$E$28/'Fixed data'!$C$7</f>
        <v>0.3276522874977737</v>
      </c>
      <c r="AQ30" s="34">
        <f>$E$28/'Fixed data'!$C$7</f>
        <v>0.3276522874977737</v>
      </c>
      <c r="AR30" s="34">
        <f>$E$28/'Fixed data'!$C$7</f>
        <v>0.3276522874977737</v>
      </c>
      <c r="AS30" s="34">
        <f>$E$28/'Fixed data'!$C$7</f>
        <v>0.3276522874977737</v>
      </c>
      <c r="AT30" s="34">
        <f>$E$28/'Fixed data'!$C$7</f>
        <v>0.3276522874977737</v>
      </c>
      <c r="AU30" s="34">
        <f>$E$28/'Fixed data'!$C$7</f>
        <v>0.3276522874977737</v>
      </c>
      <c r="AV30" s="34">
        <f>$E$28/'Fixed data'!$C$7</f>
        <v>0.3276522874977737</v>
      </c>
      <c r="AW30" s="34">
        <f>$E$28/'Fixed data'!$C$7</f>
        <v>0.3276522874977737</v>
      </c>
      <c r="AX30" s="34">
        <f>$E$28/'Fixed data'!$C$7</f>
        <v>0.3276522874977737</v>
      </c>
      <c r="AY30" s="34"/>
      <c r="AZ30" s="34"/>
      <c r="BA30" s="34"/>
      <c r="BB30" s="34"/>
      <c r="BC30" s="34"/>
      <c r="BD30" s="34"/>
    </row>
    <row r="31" spans="1:56" ht="16.5" hidden="1" customHeight="1" outlineLevel="1">
      <c r="A31" s="116"/>
      <c r="B31" s="9" t="s">
        <v>2</v>
      </c>
      <c r="C31" s="11" t="s">
        <v>54</v>
      </c>
      <c r="D31" s="9" t="s">
        <v>40</v>
      </c>
      <c r="F31" s="34"/>
      <c r="G31" s="34">
        <f>$F$28/'Fixed data'!$C$7</f>
        <v>-0.11533735410838851</v>
      </c>
      <c r="H31" s="34">
        <f>$F$28/'Fixed data'!$C$7</f>
        <v>-0.11533735410838851</v>
      </c>
      <c r="I31" s="34">
        <f>$F$28/'Fixed data'!$C$7</f>
        <v>-0.11533735410838851</v>
      </c>
      <c r="J31" s="34">
        <f>$F$28/'Fixed data'!$C$7</f>
        <v>-0.11533735410838851</v>
      </c>
      <c r="K31" s="34">
        <f>$F$28/'Fixed data'!$C$7</f>
        <v>-0.11533735410838851</v>
      </c>
      <c r="L31" s="34">
        <f>$F$28/'Fixed data'!$C$7</f>
        <v>-0.11533735410838851</v>
      </c>
      <c r="M31" s="34">
        <f>$F$28/'Fixed data'!$C$7</f>
        <v>-0.11533735410838851</v>
      </c>
      <c r="N31" s="34">
        <f>$F$28/'Fixed data'!$C$7</f>
        <v>-0.11533735410838851</v>
      </c>
      <c r="O31" s="34">
        <f>$F$28/'Fixed data'!$C$7</f>
        <v>-0.11533735410838851</v>
      </c>
      <c r="P31" s="34">
        <f>$F$28/'Fixed data'!$C$7</f>
        <v>-0.11533735410838851</v>
      </c>
      <c r="Q31" s="34">
        <f>$F$28/'Fixed data'!$C$7</f>
        <v>-0.11533735410838851</v>
      </c>
      <c r="R31" s="34">
        <f>$F$28/'Fixed data'!$C$7</f>
        <v>-0.11533735410838851</v>
      </c>
      <c r="S31" s="34">
        <f>$F$28/'Fixed data'!$C$7</f>
        <v>-0.11533735410838851</v>
      </c>
      <c r="T31" s="34">
        <f>$F$28/'Fixed data'!$C$7</f>
        <v>-0.11533735410838851</v>
      </c>
      <c r="U31" s="34">
        <f>$F$28/'Fixed data'!$C$7</f>
        <v>-0.11533735410838851</v>
      </c>
      <c r="V31" s="34">
        <f>$F$28/'Fixed data'!$C$7</f>
        <v>-0.11533735410838851</v>
      </c>
      <c r="W31" s="34">
        <f>$F$28/'Fixed data'!$C$7</f>
        <v>-0.11533735410838851</v>
      </c>
      <c r="X31" s="34">
        <f>$F$28/'Fixed data'!$C$7</f>
        <v>-0.11533735410838851</v>
      </c>
      <c r="Y31" s="34">
        <f>$F$28/'Fixed data'!$C$7</f>
        <v>-0.11533735410838851</v>
      </c>
      <c r="Z31" s="34">
        <f>$F$28/'Fixed data'!$C$7</f>
        <v>-0.11533735410838851</v>
      </c>
      <c r="AA31" s="34">
        <f>$F$28/'Fixed data'!$C$7</f>
        <v>-0.11533735410838851</v>
      </c>
      <c r="AB31" s="34">
        <f>$F$28/'Fixed data'!$C$7</f>
        <v>-0.11533735410838851</v>
      </c>
      <c r="AC31" s="34">
        <f>$F$28/'Fixed data'!$C$7</f>
        <v>-0.11533735410838851</v>
      </c>
      <c r="AD31" s="34">
        <f>$F$28/'Fixed data'!$C$7</f>
        <v>-0.11533735410838851</v>
      </c>
      <c r="AE31" s="34">
        <f>$F$28/'Fixed data'!$C$7</f>
        <v>-0.11533735410838851</v>
      </c>
      <c r="AF31" s="34">
        <f>$F$28/'Fixed data'!$C$7</f>
        <v>-0.11533735410838851</v>
      </c>
      <c r="AG31" s="34">
        <f>$F$28/'Fixed data'!$C$7</f>
        <v>-0.11533735410838851</v>
      </c>
      <c r="AH31" s="34">
        <f>$F$28/'Fixed data'!$C$7</f>
        <v>-0.11533735410838851</v>
      </c>
      <c r="AI31" s="34">
        <f>$F$28/'Fixed data'!$C$7</f>
        <v>-0.11533735410838851</v>
      </c>
      <c r="AJ31" s="34">
        <f>$F$28/'Fixed data'!$C$7</f>
        <v>-0.11533735410838851</v>
      </c>
      <c r="AK31" s="34">
        <f>$F$28/'Fixed data'!$C$7</f>
        <v>-0.11533735410838851</v>
      </c>
      <c r="AL31" s="34">
        <f>$F$28/'Fixed data'!$C$7</f>
        <v>-0.11533735410838851</v>
      </c>
      <c r="AM31" s="34">
        <f>$F$28/'Fixed data'!$C$7</f>
        <v>-0.11533735410838851</v>
      </c>
      <c r="AN31" s="34">
        <f>$F$28/'Fixed data'!$C$7</f>
        <v>-0.11533735410838851</v>
      </c>
      <c r="AO31" s="34">
        <f>$F$28/'Fixed data'!$C$7</f>
        <v>-0.11533735410838851</v>
      </c>
      <c r="AP31" s="34">
        <f>$F$28/'Fixed data'!$C$7</f>
        <v>-0.11533735410838851</v>
      </c>
      <c r="AQ31" s="34">
        <f>$F$28/'Fixed data'!$C$7</f>
        <v>-0.11533735410838851</v>
      </c>
      <c r="AR31" s="34">
        <f>$F$28/'Fixed data'!$C$7</f>
        <v>-0.11533735410838851</v>
      </c>
      <c r="AS31" s="34">
        <f>$F$28/'Fixed data'!$C$7</f>
        <v>-0.11533735410838851</v>
      </c>
      <c r="AT31" s="34">
        <f>$F$28/'Fixed data'!$C$7</f>
        <v>-0.11533735410838851</v>
      </c>
      <c r="AU31" s="34">
        <f>$F$28/'Fixed data'!$C$7</f>
        <v>-0.11533735410838851</v>
      </c>
      <c r="AV31" s="34">
        <f>$F$28/'Fixed data'!$C$7</f>
        <v>-0.11533735410838851</v>
      </c>
      <c r="AW31" s="34">
        <f>$F$28/'Fixed data'!$C$7</f>
        <v>-0.11533735410838851</v>
      </c>
      <c r="AX31" s="34">
        <f>$F$28/'Fixed data'!$C$7</f>
        <v>-0.11533735410838851</v>
      </c>
      <c r="AY31" s="34">
        <f>$F$28/'Fixed data'!$C$7</f>
        <v>-0.11533735410838851</v>
      </c>
      <c r="AZ31" s="34"/>
      <c r="BA31" s="34"/>
      <c r="BB31" s="34"/>
      <c r="BC31" s="34"/>
      <c r="BD31" s="34"/>
    </row>
    <row r="32" spans="1:56" ht="16.5" hidden="1" customHeight="1" outlineLevel="1">
      <c r="A32" s="116"/>
      <c r="B32" s="9" t="s">
        <v>3</v>
      </c>
      <c r="C32" s="11" t="s">
        <v>55</v>
      </c>
      <c r="D32" s="9" t="s">
        <v>40</v>
      </c>
      <c r="F32" s="34"/>
      <c r="G32" s="34"/>
      <c r="H32" s="34">
        <f>$G$28/'Fixed data'!$C$7</f>
        <v>1.3057484149955876E-3</v>
      </c>
      <c r="I32" s="34">
        <f>$G$28/'Fixed data'!$C$7</f>
        <v>1.3057484149955876E-3</v>
      </c>
      <c r="J32" s="34">
        <f>$G$28/'Fixed data'!$C$7</f>
        <v>1.3057484149955876E-3</v>
      </c>
      <c r="K32" s="34">
        <f>$G$28/'Fixed data'!$C$7</f>
        <v>1.3057484149955876E-3</v>
      </c>
      <c r="L32" s="34">
        <f>$G$28/'Fixed data'!$C$7</f>
        <v>1.3057484149955876E-3</v>
      </c>
      <c r="M32" s="34">
        <f>$G$28/'Fixed data'!$C$7</f>
        <v>1.3057484149955876E-3</v>
      </c>
      <c r="N32" s="34">
        <f>$G$28/'Fixed data'!$C$7</f>
        <v>1.3057484149955876E-3</v>
      </c>
      <c r="O32" s="34">
        <f>$G$28/'Fixed data'!$C$7</f>
        <v>1.3057484149955876E-3</v>
      </c>
      <c r="P32" s="34">
        <f>$G$28/'Fixed data'!$C$7</f>
        <v>1.3057484149955876E-3</v>
      </c>
      <c r="Q32" s="34">
        <f>$G$28/'Fixed data'!$C$7</f>
        <v>1.3057484149955876E-3</v>
      </c>
      <c r="R32" s="34">
        <f>$G$28/'Fixed data'!$C$7</f>
        <v>1.3057484149955876E-3</v>
      </c>
      <c r="S32" s="34">
        <f>$G$28/'Fixed data'!$C$7</f>
        <v>1.3057484149955876E-3</v>
      </c>
      <c r="T32" s="34">
        <f>$G$28/'Fixed data'!$C$7</f>
        <v>1.3057484149955876E-3</v>
      </c>
      <c r="U32" s="34">
        <f>$G$28/'Fixed data'!$C$7</f>
        <v>1.3057484149955876E-3</v>
      </c>
      <c r="V32" s="34">
        <f>$G$28/'Fixed data'!$C$7</f>
        <v>1.3057484149955876E-3</v>
      </c>
      <c r="W32" s="34">
        <f>$G$28/'Fixed data'!$C$7</f>
        <v>1.3057484149955876E-3</v>
      </c>
      <c r="X32" s="34">
        <f>$G$28/'Fixed data'!$C$7</f>
        <v>1.3057484149955876E-3</v>
      </c>
      <c r="Y32" s="34">
        <f>$G$28/'Fixed data'!$C$7</f>
        <v>1.3057484149955876E-3</v>
      </c>
      <c r="Z32" s="34">
        <f>$G$28/'Fixed data'!$C$7</f>
        <v>1.3057484149955876E-3</v>
      </c>
      <c r="AA32" s="34">
        <f>$G$28/'Fixed data'!$C$7</f>
        <v>1.3057484149955876E-3</v>
      </c>
      <c r="AB32" s="34">
        <f>$G$28/'Fixed data'!$C$7</f>
        <v>1.3057484149955876E-3</v>
      </c>
      <c r="AC32" s="34">
        <f>$G$28/'Fixed data'!$C$7</f>
        <v>1.3057484149955876E-3</v>
      </c>
      <c r="AD32" s="34">
        <f>$G$28/'Fixed data'!$C$7</f>
        <v>1.3057484149955876E-3</v>
      </c>
      <c r="AE32" s="34">
        <f>$G$28/'Fixed data'!$C$7</f>
        <v>1.3057484149955876E-3</v>
      </c>
      <c r="AF32" s="34">
        <f>$G$28/'Fixed data'!$C$7</f>
        <v>1.3057484149955876E-3</v>
      </c>
      <c r="AG32" s="34">
        <f>$G$28/'Fixed data'!$C$7</f>
        <v>1.3057484149955876E-3</v>
      </c>
      <c r="AH32" s="34">
        <f>$G$28/'Fixed data'!$C$7</f>
        <v>1.3057484149955876E-3</v>
      </c>
      <c r="AI32" s="34">
        <f>$G$28/'Fixed data'!$C$7</f>
        <v>1.3057484149955876E-3</v>
      </c>
      <c r="AJ32" s="34">
        <f>$G$28/'Fixed data'!$C$7</f>
        <v>1.3057484149955876E-3</v>
      </c>
      <c r="AK32" s="34">
        <f>$G$28/'Fixed data'!$C$7</f>
        <v>1.3057484149955876E-3</v>
      </c>
      <c r="AL32" s="34">
        <f>$G$28/'Fixed data'!$C$7</f>
        <v>1.3057484149955876E-3</v>
      </c>
      <c r="AM32" s="34">
        <f>$G$28/'Fixed data'!$C$7</f>
        <v>1.3057484149955876E-3</v>
      </c>
      <c r="AN32" s="34">
        <f>$G$28/'Fixed data'!$C$7</f>
        <v>1.3057484149955876E-3</v>
      </c>
      <c r="AO32" s="34">
        <f>$G$28/'Fixed data'!$C$7</f>
        <v>1.3057484149955876E-3</v>
      </c>
      <c r="AP32" s="34">
        <f>$G$28/'Fixed data'!$C$7</f>
        <v>1.3057484149955876E-3</v>
      </c>
      <c r="AQ32" s="34">
        <f>$G$28/'Fixed data'!$C$7</f>
        <v>1.3057484149955876E-3</v>
      </c>
      <c r="AR32" s="34">
        <f>$G$28/'Fixed data'!$C$7</f>
        <v>1.3057484149955876E-3</v>
      </c>
      <c r="AS32" s="34">
        <f>$G$28/'Fixed data'!$C$7</f>
        <v>1.3057484149955876E-3</v>
      </c>
      <c r="AT32" s="34">
        <f>$G$28/'Fixed data'!$C$7</f>
        <v>1.3057484149955876E-3</v>
      </c>
      <c r="AU32" s="34">
        <f>$G$28/'Fixed data'!$C$7</f>
        <v>1.3057484149955876E-3</v>
      </c>
      <c r="AV32" s="34">
        <f>$G$28/'Fixed data'!$C$7</f>
        <v>1.3057484149955876E-3</v>
      </c>
      <c r="AW32" s="34">
        <f>$G$28/'Fixed data'!$C$7</f>
        <v>1.3057484149955876E-3</v>
      </c>
      <c r="AX32" s="34">
        <f>$G$28/'Fixed data'!$C$7</f>
        <v>1.3057484149955876E-3</v>
      </c>
      <c r="AY32" s="34">
        <f>$G$28/'Fixed data'!$C$7</f>
        <v>1.3057484149955876E-3</v>
      </c>
      <c r="AZ32" s="34">
        <f>$G$28/'Fixed data'!$C$7</f>
        <v>1.3057484149955876E-3</v>
      </c>
      <c r="BA32" s="34"/>
      <c r="BB32" s="34"/>
      <c r="BC32" s="34"/>
      <c r="BD32" s="34"/>
    </row>
    <row r="33" spans="1:57" ht="16.5" hidden="1" customHeight="1" outlineLevel="1">
      <c r="A33" s="116"/>
      <c r="B33" s="9" t="s">
        <v>4</v>
      </c>
      <c r="C33" s="11" t="s">
        <v>56</v>
      </c>
      <c r="D33" s="9" t="s">
        <v>40</v>
      </c>
      <c r="F33" s="34"/>
      <c r="G33" s="34"/>
      <c r="H33" s="34"/>
      <c r="I33" s="34">
        <f>$H$28/'Fixed data'!$C$7</f>
        <v>1.3031299557981963E-3</v>
      </c>
      <c r="J33" s="34">
        <f>$H$28/'Fixed data'!$C$7</f>
        <v>1.3031299557981963E-3</v>
      </c>
      <c r="K33" s="34">
        <f>$H$28/'Fixed data'!$C$7</f>
        <v>1.3031299557981963E-3</v>
      </c>
      <c r="L33" s="34">
        <f>$H$28/'Fixed data'!$C$7</f>
        <v>1.3031299557981963E-3</v>
      </c>
      <c r="M33" s="34">
        <f>$H$28/'Fixed data'!$C$7</f>
        <v>1.3031299557981963E-3</v>
      </c>
      <c r="N33" s="34">
        <f>$H$28/'Fixed data'!$C$7</f>
        <v>1.3031299557981963E-3</v>
      </c>
      <c r="O33" s="34">
        <f>$H$28/'Fixed data'!$C$7</f>
        <v>1.3031299557981963E-3</v>
      </c>
      <c r="P33" s="34">
        <f>$H$28/'Fixed data'!$C$7</f>
        <v>1.3031299557981963E-3</v>
      </c>
      <c r="Q33" s="34">
        <f>$H$28/'Fixed data'!$C$7</f>
        <v>1.3031299557981963E-3</v>
      </c>
      <c r="R33" s="34">
        <f>$H$28/'Fixed data'!$C$7</f>
        <v>1.3031299557981963E-3</v>
      </c>
      <c r="S33" s="34">
        <f>$H$28/'Fixed data'!$C$7</f>
        <v>1.3031299557981963E-3</v>
      </c>
      <c r="T33" s="34">
        <f>$H$28/'Fixed data'!$C$7</f>
        <v>1.3031299557981963E-3</v>
      </c>
      <c r="U33" s="34">
        <f>$H$28/'Fixed data'!$C$7</f>
        <v>1.3031299557981963E-3</v>
      </c>
      <c r="V33" s="34">
        <f>$H$28/'Fixed data'!$C$7</f>
        <v>1.3031299557981963E-3</v>
      </c>
      <c r="W33" s="34">
        <f>$H$28/'Fixed data'!$C$7</f>
        <v>1.3031299557981963E-3</v>
      </c>
      <c r="X33" s="34">
        <f>$H$28/'Fixed data'!$C$7</f>
        <v>1.3031299557981963E-3</v>
      </c>
      <c r="Y33" s="34">
        <f>$H$28/'Fixed data'!$C$7</f>
        <v>1.3031299557981963E-3</v>
      </c>
      <c r="Z33" s="34">
        <f>$H$28/'Fixed data'!$C$7</f>
        <v>1.3031299557981963E-3</v>
      </c>
      <c r="AA33" s="34">
        <f>$H$28/'Fixed data'!$C$7</f>
        <v>1.3031299557981963E-3</v>
      </c>
      <c r="AB33" s="34">
        <f>$H$28/'Fixed data'!$C$7</f>
        <v>1.3031299557981963E-3</v>
      </c>
      <c r="AC33" s="34">
        <f>$H$28/'Fixed data'!$C$7</f>
        <v>1.3031299557981963E-3</v>
      </c>
      <c r="AD33" s="34">
        <f>$H$28/'Fixed data'!$C$7</f>
        <v>1.3031299557981963E-3</v>
      </c>
      <c r="AE33" s="34">
        <f>$H$28/'Fixed data'!$C$7</f>
        <v>1.3031299557981963E-3</v>
      </c>
      <c r="AF33" s="34">
        <f>$H$28/'Fixed data'!$C$7</f>
        <v>1.3031299557981963E-3</v>
      </c>
      <c r="AG33" s="34">
        <f>$H$28/'Fixed data'!$C$7</f>
        <v>1.3031299557981963E-3</v>
      </c>
      <c r="AH33" s="34">
        <f>$H$28/'Fixed data'!$C$7</f>
        <v>1.3031299557981963E-3</v>
      </c>
      <c r="AI33" s="34">
        <f>$H$28/'Fixed data'!$C$7</f>
        <v>1.3031299557981963E-3</v>
      </c>
      <c r="AJ33" s="34">
        <f>$H$28/'Fixed data'!$C$7</f>
        <v>1.3031299557981963E-3</v>
      </c>
      <c r="AK33" s="34">
        <f>$H$28/'Fixed data'!$C$7</f>
        <v>1.3031299557981963E-3</v>
      </c>
      <c r="AL33" s="34">
        <f>$H$28/'Fixed data'!$C$7</f>
        <v>1.3031299557981963E-3</v>
      </c>
      <c r="AM33" s="34">
        <f>$H$28/'Fixed data'!$C$7</f>
        <v>1.3031299557981963E-3</v>
      </c>
      <c r="AN33" s="34">
        <f>$H$28/'Fixed data'!$C$7</f>
        <v>1.3031299557981963E-3</v>
      </c>
      <c r="AO33" s="34">
        <f>$H$28/'Fixed data'!$C$7</f>
        <v>1.3031299557981963E-3</v>
      </c>
      <c r="AP33" s="34">
        <f>$H$28/'Fixed data'!$C$7</f>
        <v>1.3031299557981963E-3</v>
      </c>
      <c r="AQ33" s="34">
        <f>$H$28/'Fixed data'!$C$7</f>
        <v>1.3031299557981963E-3</v>
      </c>
      <c r="AR33" s="34">
        <f>$H$28/'Fixed data'!$C$7</f>
        <v>1.3031299557981963E-3</v>
      </c>
      <c r="AS33" s="34">
        <f>$H$28/'Fixed data'!$C$7</f>
        <v>1.3031299557981963E-3</v>
      </c>
      <c r="AT33" s="34">
        <f>$H$28/'Fixed data'!$C$7</f>
        <v>1.3031299557981963E-3</v>
      </c>
      <c r="AU33" s="34">
        <f>$H$28/'Fixed data'!$C$7</f>
        <v>1.3031299557981963E-3</v>
      </c>
      <c r="AV33" s="34">
        <f>$H$28/'Fixed data'!$C$7</f>
        <v>1.3031299557981963E-3</v>
      </c>
      <c r="AW33" s="34">
        <f>$H$28/'Fixed data'!$C$7</f>
        <v>1.3031299557981963E-3</v>
      </c>
      <c r="AX33" s="34">
        <f>$H$28/'Fixed data'!$C$7</f>
        <v>1.3031299557981963E-3</v>
      </c>
      <c r="AY33" s="34">
        <f>$H$28/'Fixed data'!$C$7</f>
        <v>1.3031299557981963E-3</v>
      </c>
      <c r="AZ33" s="34">
        <f>$H$28/'Fixed data'!$C$7</f>
        <v>1.3031299557981963E-3</v>
      </c>
      <c r="BA33" s="34">
        <f>$H$28/'Fixed data'!$C$7</f>
        <v>1.3031299557981963E-3</v>
      </c>
      <c r="BB33" s="34"/>
      <c r="BC33" s="34"/>
      <c r="BD33" s="34"/>
    </row>
    <row r="34" spans="1:57" ht="16.5" hidden="1" customHeight="1" outlineLevel="1">
      <c r="A34" s="116"/>
      <c r="B34" s="9" t="s">
        <v>5</v>
      </c>
      <c r="C34" s="11" t="s">
        <v>57</v>
      </c>
      <c r="D34" s="9" t="s">
        <v>40</v>
      </c>
      <c r="F34" s="34"/>
      <c r="G34" s="34"/>
      <c r="H34" s="34"/>
      <c r="I34" s="34"/>
      <c r="J34" s="34">
        <f>$I$28/'Fixed data'!$C$7</f>
        <v>1.3012212734836274E-3</v>
      </c>
      <c r="K34" s="34">
        <f>$I$28/'Fixed data'!$C$7</f>
        <v>1.3012212734836274E-3</v>
      </c>
      <c r="L34" s="34">
        <f>$I$28/'Fixed data'!$C$7</f>
        <v>1.3012212734836274E-3</v>
      </c>
      <c r="M34" s="34">
        <f>$I$28/'Fixed data'!$C$7</f>
        <v>1.3012212734836274E-3</v>
      </c>
      <c r="N34" s="34">
        <f>$I$28/'Fixed data'!$C$7</f>
        <v>1.3012212734836274E-3</v>
      </c>
      <c r="O34" s="34">
        <f>$I$28/'Fixed data'!$C$7</f>
        <v>1.3012212734836274E-3</v>
      </c>
      <c r="P34" s="34">
        <f>$I$28/'Fixed data'!$C$7</f>
        <v>1.3012212734836274E-3</v>
      </c>
      <c r="Q34" s="34">
        <f>$I$28/'Fixed data'!$C$7</f>
        <v>1.3012212734836274E-3</v>
      </c>
      <c r="R34" s="34">
        <f>$I$28/'Fixed data'!$C$7</f>
        <v>1.3012212734836274E-3</v>
      </c>
      <c r="S34" s="34">
        <f>$I$28/'Fixed data'!$C$7</f>
        <v>1.3012212734836274E-3</v>
      </c>
      <c r="T34" s="34">
        <f>$I$28/'Fixed data'!$C$7</f>
        <v>1.3012212734836274E-3</v>
      </c>
      <c r="U34" s="34">
        <f>$I$28/'Fixed data'!$C$7</f>
        <v>1.3012212734836274E-3</v>
      </c>
      <c r="V34" s="34">
        <f>$I$28/'Fixed data'!$C$7</f>
        <v>1.3012212734836274E-3</v>
      </c>
      <c r="W34" s="34">
        <f>$I$28/'Fixed data'!$C$7</f>
        <v>1.3012212734836274E-3</v>
      </c>
      <c r="X34" s="34">
        <f>$I$28/'Fixed data'!$C$7</f>
        <v>1.3012212734836274E-3</v>
      </c>
      <c r="Y34" s="34">
        <f>$I$28/'Fixed data'!$C$7</f>
        <v>1.3012212734836274E-3</v>
      </c>
      <c r="Z34" s="34">
        <f>$I$28/'Fixed data'!$C$7</f>
        <v>1.3012212734836274E-3</v>
      </c>
      <c r="AA34" s="34">
        <f>$I$28/'Fixed data'!$C$7</f>
        <v>1.3012212734836274E-3</v>
      </c>
      <c r="AB34" s="34">
        <f>$I$28/'Fixed data'!$C$7</f>
        <v>1.3012212734836274E-3</v>
      </c>
      <c r="AC34" s="34">
        <f>$I$28/'Fixed data'!$C$7</f>
        <v>1.3012212734836274E-3</v>
      </c>
      <c r="AD34" s="34">
        <f>$I$28/'Fixed data'!$C$7</f>
        <v>1.3012212734836274E-3</v>
      </c>
      <c r="AE34" s="34">
        <f>$I$28/'Fixed data'!$C$7</f>
        <v>1.3012212734836274E-3</v>
      </c>
      <c r="AF34" s="34">
        <f>$I$28/'Fixed data'!$C$7</f>
        <v>1.3012212734836274E-3</v>
      </c>
      <c r="AG34" s="34">
        <f>$I$28/'Fixed data'!$C$7</f>
        <v>1.3012212734836274E-3</v>
      </c>
      <c r="AH34" s="34">
        <f>$I$28/'Fixed data'!$C$7</f>
        <v>1.3012212734836274E-3</v>
      </c>
      <c r="AI34" s="34">
        <f>$I$28/'Fixed data'!$C$7</f>
        <v>1.3012212734836274E-3</v>
      </c>
      <c r="AJ34" s="34">
        <f>$I$28/'Fixed data'!$C$7</f>
        <v>1.3012212734836274E-3</v>
      </c>
      <c r="AK34" s="34">
        <f>$I$28/'Fixed data'!$C$7</f>
        <v>1.3012212734836274E-3</v>
      </c>
      <c r="AL34" s="34">
        <f>$I$28/'Fixed data'!$C$7</f>
        <v>1.3012212734836274E-3</v>
      </c>
      <c r="AM34" s="34">
        <f>$I$28/'Fixed data'!$C$7</f>
        <v>1.3012212734836274E-3</v>
      </c>
      <c r="AN34" s="34">
        <f>$I$28/'Fixed data'!$C$7</f>
        <v>1.3012212734836274E-3</v>
      </c>
      <c r="AO34" s="34">
        <f>$I$28/'Fixed data'!$C$7</f>
        <v>1.3012212734836274E-3</v>
      </c>
      <c r="AP34" s="34">
        <f>$I$28/'Fixed data'!$C$7</f>
        <v>1.3012212734836274E-3</v>
      </c>
      <c r="AQ34" s="34">
        <f>$I$28/'Fixed data'!$C$7</f>
        <v>1.3012212734836274E-3</v>
      </c>
      <c r="AR34" s="34">
        <f>$I$28/'Fixed data'!$C$7</f>
        <v>1.3012212734836274E-3</v>
      </c>
      <c r="AS34" s="34">
        <f>$I$28/'Fixed data'!$C$7</f>
        <v>1.3012212734836274E-3</v>
      </c>
      <c r="AT34" s="34">
        <f>$I$28/'Fixed data'!$C$7</f>
        <v>1.3012212734836274E-3</v>
      </c>
      <c r="AU34" s="34">
        <f>$I$28/'Fixed data'!$C$7</f>
        <v>1.3012212734836274E-3</v>
      </c>
      <c r="AV34" s="34">
        <f>$I$28/'Fixed data'!$C$7</f>
        <v>1.3012212734836274E-3</v>
      </c>
      <c r="AW34" s="34">
        <f>$I$28/'Fixed data'!$C$7</f>
        <v>1.3012212734836274E-3</v>
      </c>
      <c r="AX34" s="34">
        <f>$I$28/'Fixed data'!$C$7</f>
        <v>1.3012212734836274E-3</v>
      </c>
      <c r="AY34" s="34">
        <f>$I$28/'Fixed data'!$C$7</f>
        <v>1.3012212734836274E-3</v>
      </c>
      <c r="AZ34" s="34">
        <f>$I$28/'Fixed data'!$C$7</f>
        <v>1.3012212734836274E-3</v>
      </c>
      <c r="BA34" s="34">
        <f>$I$28/'Fixed data'!$C$7</f>
        <v>1.3012212734836274E-3</v>
      </c>
      <c r="BB34" s="34">
        <f>$I$28/'Fixed data'!$C$7</f>
        <v>1.3012212734836274E-3</v>
      </c>
      <c r="BC34" s="34"/>
      <c r="BD34" s="34"/>
    </row>
    <row r="35" spans="1:57" ht="16.5" hidden="1" customHeight="1" outlineLevel="1">
      <c r="A35" s="116"/>
      <c r="B35" s="9" t="s">
        <v>6</v>
      </c>
      <c r="C35" s="11" t="s">
        <v>58</v>
      </c>
      <c r="D35" s="9" t="s">
        <v>40</v>
      </c>
      <c r="F35" s="34"/>
      <c r="G35" s="34"/>
      <c r="H35" s="34"/>
      <c r="I35" s="34"/>
      <c r="J35" s="34"/>
      <c r="K35" s="34">
        <f>$J$28/'Fixed data'!$C$7</f>
        <v>1.2999905544827833E-3</v>
      </c>
      <c r="L35" s="34">
        <f>$J$28/'Fixed data'!$C$7</f>
        <v>1.2999905544827833E-3</v>
      </c>
      <c r="M35" s="34">
        <f>$J$28/'Fixed data'!$C$7</f>
        <v>1.2999905544827833E-3</v>
      </c>
      <c r="N35" s="34">
        <f>$J$28/'Fixed data'!$C$7</f>
        <v>1.2999905544827833E-3</v>
      </c>
      <c r="O35" s="34">
        <f>$J$28/'Fixed data'!$C$7</f>
        <v>1.2999905544827833E-3</v>
      </c>
      <c r="P35" s="34">
        <f>$J$28/'Fixed data'!$C$7</f>
        <v>1.2999905544827833E-3</v>
      </c>
      <c r="Q35" s="34">
        <f>$J$28/'Fixed data'!$C$7</f>
        <v>1.2999905544827833E-3</v>
      </c>
      <c r="R35" s="34">
        <f>$J$28/'Fixed data'!$C$7</f>
        <v>1.2999905544827833E-3</v>
      </c>
      <c r="S35" s="34">
        <f>$J$28/'Fixed data'!$C$7</f>
        <v>1.2999905544827833E-3</v>
      </c>
      <c r="T35" s="34">
        <f>$J$28/'Fixed data'!$C$7</f>
        <v>1.2999905544827833E-3</v>
      </c>
      <c r="U35" s="34">
        <f>$J$28/'Fixed data'!$C$7</f>
        <v>1.2999905544827833E-3</v>
      </c>
      <c r="V35" s="34">
        <f>$J$28/'Fixed data'!$C$7</f>
        <v>1.2999905544827833E-3</v>
      </c>
      <c r="W35" s="34">
        <f>$J$28/'Fixed data'!$C$7</f>
        <v>1.2999905544827833E-3</v>
      </c>
      <c r="X35" s="34">
        <f>$J$28/'Fixed data'!$C$7</f>
        <v>1.2999905544827833E-3</v>
      </c>
      <c r="Y35" s="34">
        <f>$J$28/'Fixed data'!$C$7</f>
        <v>1.2999905544827833E-3</v>
      </c>
      <c r="Z35" s="34">
        <f>$J$28/'Fixed data'!$C$7</f>
        <v>1.2999905544827833E-3</v>
      </c>
      <c r="AA35" s="34">
        <f>$J$28/'Fixed data'!$C$7</f>
        <v>1.2999905544827833E-3</v>
      </c>
      <c r="AB35" s="34">
        <f>$J$28/'Fixed data'!$C$7</f>
        <v>1.2999905544827833E-3</v>
      </c>
      <c r="AC35" s="34">
        <f>$J$28/'Fixed data'!$C$7</f>
        <v>1.2999905544827833E-3</v>
      </c>
      <c r="AD35" s="34">
        <f>$J$28/'Fixed data'!$C$7</f>
        <v>1.2999905544827833E-3</v>
      </c>
      <c r="AE35" s="34">
        <f>$J$28/'Fixed data'!$C$7</f>
        <v>1.2999905544827833E-3</v>
      </c>
      <c r="AF35" s="34">
        <f>$J$28/'Fixed data'!$C$7</f>
        <v>1.2999905544827833E-3</v>
      </c>
      <c r="AG35" s="34">
        <f>$J$28/'Fixed data'!$C$7</f>
        <v>1.2999905544827833E-3</v>
      </c>
      <c r="AH35" s="34">
        <f>$J$28/'Fixed data'!$C$7</f>
        <v>1.2999905544827833E-3</v>
      </c>
      <c r="AI35" s="34">
        <f>$J$28/'Fixed data'!$C$7</f>
        <v>1.2999905544827833E-3</v>
      </c>
      <c r="AJ35" s="34">
        <f>$J$28/'Fixed data'!$C$7</f>
        <v>1.2999905544827833E-3</v>
      </c>
      <c r="AK35" s="34">
        <f>$J$28/'Fixed data'!$C$7</f>
        <v>1.2999905544827833E-3</v>
      </c>
      <c r="AL35" s="34">
        <f>$J$28/'Fixed data'!$C$7</f>
        <v>1.2999905544827833E-3</v>
      </c>
      <c r="AM35" s="34">
        <f>$J$28/'Fixed data'!$C$7</f>
        <v>1.2999905544827833E-3</v>
      </c>
      <c r="AN35" s="34">
        <f>$J$28/'Fixed data'!$C$7</f>
        <v>1.2999905544827833E-3</v>
      </c>
      <c r="AO35" s="34">
        <f>$J$28/'Fixed data'!$C$7</f>
        <v>1.2999905544827833E-3</v>
      </c>
      <c r="AP35" s="34">
        <f>$J$28/'Fixed data'!$C$7</f>
        <v>1.2999905544827833E-3</v>
      </c>
      <c r="AQ35" s="34">
        <f>$J$28/'Fixed data'!$C$7</f>
        <v>1.2999905544827833E-3</v>
      </c>
      <c r="AR35" s="34">
        <f>$J$28/'Fixed data'!$C$7</f>
        <v>1.2999905544827833E-3</v>
      </c>
      <c r="AS35" s="34">
        <f>$J$28/'Fixed data'!$C$7</f>
        <v>1.2999905544827833E-3</v>
      </c>
      <c r="AT35" s="34">
        <f>$J$28/'Fixed data'!$C$7</f>
        <v>1.2999905544827833E-3</v>
      </c>
      <c r="AU35" s="34">
        <f>$J$28/'Fixed data'!$C$7</f>
        <v>1.2999905544827833E-3</v>
      </c>
      <c r="AV35" s="34">
        <f>$J$28/'Fixed data'!$C$7</f>
        <v>1.2999905544827833E-3</v>
      </c>
      <c r="AW35" s="34">
        <f>$J$28/'Fixed data'!$C$7</f>
        <v>1.2999905544827833E-3</v>
      </c>
      <c r="AX35" s="34">
        <f>$J$28/'Fixed data'!$C$7</f>
        <v>1.2999905544827833E-3</v>
      </c>
      <c r="AY35" s="34">
        <f>$J$28/'Fixed data'!$C$7</f>
        <v>1.2999905544827833E-3</v>
      </c>
      <c r="AZ35" s="34">
        <f>$J$28/'Fixed data'!$C$7</f>
        <v>1.2999905544827833E-3</v>
      </c>
      <c r="BA35" s="34">
        <f>$J$28/'Fixed data'!$C$7</f>
        <v>1.2999905544827833E-3</v>
      </c>
      <c r="BB35" s="34">
        <f>$J$28/'Fixed data'!$C$7</f>
        <v>1.2999905544827833E-3</v>
      </c>
      <c r="BC35" s="34">
        <f>$J$28/'Fixed data'!$C$7</f>
        <v>1.2999905544827833E-3</v>
      </c>
      <c r="BD35" s="34"/>
    </row>
    <row r="36" spans="1:57" ht="16.5" hidden="1" customHeight="1" outlineLevel="1">
      <c r="A36" s="116"/>
      <c r="B36" s="9" t="s">
        <v>32</v>
      </c>
      <c r="C36" s="11" t="s">
        <v>59</v>
      </c>
      <c r="D36" s="9" t="s">
        <v>40</v>
      </c>
      <c r="F36" s="34"/>
      <c r="G36" s="34"/>
      <c r="H36" s="34"/>
      <c r="I36" s="34"/>
      <c r="J36" s="34"/>
      <c r="K36" s="34"/>
      <c r="L36" s="34">
        <f>$K$28/'Fixed data'!$C$7</f>
        <v>1.2988611360082686E-3</v>
      </c>
      <c r="M36" s="34">
        <f>$K$28/'Fixed data'!$C$7</f>
        <v>1.2988611360082686E-3</v>
      </c>
      <c r="N36" s="34">
        <f>$K$28/'Fixed data'!$C$7</f>
        <v>1.2988611360082686E-3</v>
      </c>
      <c r="O36" s="34">
        <f>$K$28/'Fixed data'!$C$7</f>
        <v>1.2988611360082686E-3</v>
      </c>
      <c r="P36" s="34">
        <f>$K$28/'Fixed data'!$C$7</f>
        <v>1.2988611360082686E-3</v>
      </c>
      <c r="Q36" s="34">
        <f>$K$28/'Fixed data'!$C$7</f>
        <v>1.2988611360082686E-3</v>
      </c>
      <c r="R36" s="34">
        <f>$K$28/'Fixed data'!$C$7</f>
        <v>1.2988611360082686E-3</v>
      </c>
      <c r="S36" s="34">
        <f>$K$28/'Fixed data'!$C$7</f>
        <v>1.2988611360082686E-3</v>
      </c>
      <c r="T36" s="34">
        <f>$K$28/'Fixed data'!$C$7</f>
        <v>1.2988611360082686E-3</v>
      </c>
      <c r="U36" s="34">
        <f>$K$28/'Fixed data'!$C$7</f>
        <v>1.2988611360082686E-3</v>
      </c>
      <c r="V36" s="34">
        <f>$K$28/'Fixed data'!$C$7</f>
        <v>1.2988611360082686E-3</v>
      </c>
      <c r="W36" s="34">
        <f>$K$28/'Fixed data'!$C$7</f>
        <v>1.2988611360082686E-3</v>
      </c>
      <c r="X36" s="34">
        <f>$K$28/'Fixed data'!$C$7</f>
        <v>1.2988611360082686E-3</v>
      </c>
      <c r="Y36" s="34">
        <f>$K$28/'Fixed data'!$C$7</f>
        <v>1.2988611360082686E-3</v>
      </c>
      <c r="Z36" s="34">
        <f>$K$28/'Fixed data'!$C$7</f>
        <v>1.2988611360082686E-3</v>
      </c>
      <c r="AA36" s="34">
        <f>$K$28/'Fixed data'!$C$7</f>
        <v>1.2988611360082686E-3</v>
      </c>
      <c r="AB36" s="34">
        <f>$K$28/'Fixed data'!$C$7</f>
        <v>1.2988611360082686E-3</v>
      </c>
      <c r="AC36" s="34">
        <f>$K$28/'Fixed data'!$C$7</f>
        <v>1.2988611360082686E-3</v>
      </c>
      <c r="AD36" s="34">
        <f>$K$28/'Fixed data'!$C$7</f>
        <v>1.2988611360082686E-3</v>
      </c>
      <c r="AE36" s="34">
        <f>$K$28/'Fixed data'!$C$7</f>
        <v>1.2988611360082686E-3</v>
      </c>
      <c r="AF36" s="34">
        <f>$K$28/'Fixed data'!$C$7</f>
        <v>1.2988611360082686E-3</v>
      </c>
      <c r="AG36" s="34">
        <f>$K$28/'Fixed data'!$C$7</f>
        <v>1.2988611360082686E-3</v>
      </c>
      <c r="AH36" s="34">
        <f>$K$28/'Fixed data'!$C$7</f>
        <v>1.2988611360082686E-3</v>
      </c>
      <c r="AI36" s="34">
        <f>$K$28/'Fixed data'!$C$7</f>
        <v>1.2988611360082686E-3</v>
      </c>
      <c r="AJ36" s="34">
        <f>$K$28/'Fixed data'!$C$7</f>
        <v>1.2988611360082686E-3</v>
      </c>
      <c r="AK36" s="34">
        <f>$K$28/'Fixed data'!$C$7</f>
        <v>1.2988611360082686E-3</v>
      </c>
      <c r="AL36" s="34">
        <f>$K$28/'Fixed data'!$C$7</f>
        <v>1.2988611360082686E-3</v>
      </c>
      <c r="AM36" s="34">
        <f>$K$28/'Fixed data'!$C$7</f>
        <v>1.2988611360082686E-3</v>
      </c>
      <c r="AN36" s="34">
        <f>$K$28/'Fixed data'!$C$7</f>
        <v>1.2988611360082686E-3</v>
      </c>
      <c r="AO36" s="34">
        <f>$K$28/'Fixed data'!$C$7</f>
        <v>1.2988611360082686E-3</v>
      </c>
      <c r="AP36" s="34">
        <f>$K$28/'Fixed data'!$C$7</f>
        <v>1.2988611360082686E-3</v>
      </c>
      <c r="AQ36" s="34">
        <f>$K$28/'Fixed data'!$C$7</f>
        <v>1.2988611360082686E-3</v>
      </c>
      <c r="AR36" s="34">
        <f>$K$28/'Fixed data'!$C$7</f>
        <v>1.2988611360082686E-3</v>
      </c>
      <c r="AS36" s="34">
        <f>$K$28/'Fixed data'!$C$7</f>
        <v>1.2988611360082686E-3</v>
      </c>
      <c r="AT36" s="34">
        <f>$K$28/'Fixed data'!$C$7</f>
        <v>1.2988611360082686E-3</v>
      </c>
      <c r="AU36" s="34">
        <f>$K$28/'Fixed data'!$C$7</f>
        <v>1.2988611360082686E-3</v>
      </c>
      <c r="AV36" s="34">
        <f>$K$28/'Fixed data'!$C$7</f>
        <v>1.2988611360082686E-3</v>
      </c>
      <c r="AW36" s="34">
        <f>$K$28/'Fixed data'!$C$7</f>
        <v>1.2988611360082686E-3</v>
      </c>
      <c r="AX36" s="34">
        <f>$K$28/'Fixed data'!$C$7</f>
        <v>1.2988611360082686E-3</v>
      </c>
      <c r="AY36" s="34">
        <f>$K$28/'Fixed data'!$C$7</f>
        <v>1.2988611360082686E-3</v>
      </c>
      <c r="AZ36" s="34">
        <f>$K$28/'Fixed data'!$C$7</f>
        <v>1.2988611360082686E-3</v>
      </c>
      <c r="BA36" s="34">
        <f>$K$28/'Fixed data'!$C$7</f>
        <v>1.2988611360082686E-3</v>
      </c>
      <c r="BB36" s="34">
        <f>$K$28/'Fixed data'!$C$7</f>
        <v>1.2988611360082686E-3</v>
      </c>
      <c r="BC36" s="34">
        <f>$K$28/'Fixed data'!$C$7</f>
        <v>1.2988611360082686E-3</v>
      </c>
      <c r="BD36" s="34">
        <f>$K$28/'Fixed data'!$C$7</f>
        <v>1.2988611360082686E-3</v>
      </c>
    </row>
    <row r="37" spans="1:57" ht="16.5" hidden="1" customHeight="1" outlineLevel="1">
      <c r="A37" s="116"/>
      <c r="B37" s="9" t="s">
        <v>33</v>
      </c>
      <c r="C37" s="11" t="s">
        <v>60</v>
      </c>
      <c r="D37" s="9" t="s">
        <v>40</v>
      </c>
      <c r="F37" s="34"/>
      <c r="G37" s="34"/>
      <c r="H37" s="34"/>
      <c r="I37" s="34"/>
      <c r="J37" s="34"/>
      <c r="K37" s="34"/>
      <c r="L37" s="34"/>
      <c r="M37" s="34">
        <f>$L$28/'Fixed data'!$C$7</f>
        <v>1.2967545293928752E-3</v>
      </c>
      <c r="N37" s="34">
        <f>$L$28/'Fixed data'!$C$7</f>
        <v>1.2967545293928752E-3</v>
      </c>
      <c r="O37" s="34">
        <f>$L$28/'Fixed data'!$C$7</f>
        <v>1.2967545293928752E-3</v>
      </c>
      <c r="P37" s="34">
        <f>$L$28/'Fixed data'!$C$7</f>
        <v>1.2967545293928752E-3</v>
      </c>
      <c r="Q37" s="34">
        <f>$L$28/'Fixed data'!$C$7</f>
        <v>1.2967545293928752E-3</v>
      </c>
      <c r="R37" s="34">
        <f>$L$28/'Fixed data'!$C$7</f>
        <v>1.2967545293928752E-3</v>
      </c>
      <c r="S37" s="34">
        <f>$L$28/'Fixed data'!$C$7</f>
        <v>1.2967545293928752E-3</v>
      </c>
      <c r="T37" s="34">
        <f>$L$28/'Fixed data'!$C$7</f>
        <v>1.2967545293928752E-3</v>
      </c>
      <c r="U37" s="34">
        <f>$L$28/'Fixed data'!$C$7</f>
        <v>1.2967545293928752E-3</v>
      </c>
      <c r="V37" s="34">
        <f>$L$28/'Fixed data'!$C$7</f>
        <v>1.2967545293928752E-3</v>
      </c>
      <c r="W37" s="34">
        <f>$L$28/'Fixed data'!$C$7</f>
        <v>1.2967545293928752E-3</v>
      </c>
      <c r="X37" s="34">
        <f>$L$28/'Fixed data'!$C$7</f>
        <v>1.2967545293928752E-3</v>
      </c>
      <c r="Y37" s="34">
        <f>$L$28/'Fixed data'!$C$7</f>
        <v>1.2967545293928752E-3</v>
      </c>
      <c r="Z37" s="34">
        <f>$L$28/'Fixed data'!$C$7</f>
        <v>1.2967545293928752E-3</v>
      </c>
      <c r="AA37" s="34">
        <f>$L$28/'Fixed data'!$C$7</f>
        <v>1.2967545293928752E-3</v>
      </c>
      <c r="AB37" s="34">
        <f>$L$28/'Fixed data'!$C$7</f>
        <v>1.2967545293928752E-3</v>
      </c>
      <c r="AC37" s="34">
        <f>$L$28/'Fixed data'!$C$7</f>
        <v>1.2967545293928752E-3</v>
      </c>
      <c r="AD37" s="34">
        <f>$L$28/'Fixed data'!$C$7</f>
        <v>1.2967545293928752E-3</v>
      </c>
      <c r="AE37" s="34">
        <f>$L$28/'Fixed data'!$C$7</f>
        <v>1.2967545293928752E-3</v>
      </c>
      <c r="AF37" s="34">
        <f>$L$28/'Fixed data'!$C$7</f>
        <v>1.2967545293928752E-3</v>
      </c>
      <c r="AG37" s="34">
        <f>$L$28/'Fixed data'!$C$7</f>
        <v>1.2967545293928752E-3</v>
      </c>
      <c r="AH37" s="34">
        <f>$L$28/'Fixed data'!$C$7</f>
        <v>1.2967545293928752E-3</v>
      </c>
      <c r="AI37" s="34">
        <f>$L$28/'Fixed data'!$C$7</f>
        <v>1.2967545293928752E-3</v>
      </c>
      <c r="AJ37" s="34">
        <f>$L$28/'Fixed data'!$C$7</f>
        <v>1.2967545293928752E-3</v>
      </c>
      <c r="AK37" s="34">
        <f>$L$28/'Fixed data'!$C$7</f>
        <v>1.2967545293928752E-3</v>
      </c>
      <c r="AL37" s="34">
        <f>$L$28/'Fixed data'!$C$7</f>
        <v>1.2967545293928752E-3</v>
      </c>
      <c r="AM37" s="34">
        <f>$L$28/'Fixed data'!$C$7</f>
        <v>1.2967545293928752E-3</v>
      </c>
      <c r="AN37" s="34">
        <f>$L$28/'Fixed data'!$C$7</f>
        <v>1.2967545293928752E-3</v>
      </c>
      <c r="AO37" s="34">
        <f>$L$28/'Fixed data'!$C$7</f>
        <v>1.2967545293928752E-3</v>
      </c>
      <c r="AP37" s="34">
        <f>$L$28/'Fixed data'!$C$7</f>
        <v>1.2967545293928752E-3</v>
      </c>
      <c r="AQ37" s="34">
        <f>$L$28/'Fixed data'!$C$7</f>
        <v>1.2967545293928752E-3</v>
      </c>
      <c r="AR37" s="34">
        <f>$L$28/'Fixed data'!$C$7</f>
        <v>1.2967545293928752E-3</v>
      </c>
      <c r="AS37" s="34">
        <f>$L$28/'Fixed data'!$C$7</f>
        <v>1.2967545293928752E-3</v>
      </c>
      <c r="AT37" s="34">
        <f>$L$28/'Fixed data'!$C$7</f>
        <v>1.2967545293928752E-3</v>
      </c>
      <c r="AU37" s="34">
        <f>$L$28/'Fixed data'!$C$7</f>
        <v>1.2967545293928752E-3</v>
      </c>
      <c r="AV37" s="34">
        <f>$L$28/'Fixed data'!$C$7</f>
        <v>1.2967545293928752E-3</v>
      </c>
      <c r="AW37" s="34">
        <f>$L$28/'Fixed data'!$C$7</f>
        <v>1.2967545293928752E-3</v>
      </c>
      <c r="AX37" s="34">
        <f>$L$28/'Fixed data'!$C$7</f>
        <v>1.2967545293928752E-3</v>
      </c>
      <c r="AY37" s="34">
        <f>$L$28/'Fixed data'!$C$7</f>
        <v>1.2967545293928752E-3</v>
      </c>
      <c r="AZ37" s="34">
        <f>$L$28/'Fixed data'!$C$7</f>
        <v>1.2967545293928752E-3</v>
      </c>
      <c r="BA37" s="34">
        <f>$L$28/'Fixed data'!$C$7</f>
        <v>1.2967545293928752E-3</v>
      </c>
      <c r="BB37" s="34">
        <f>$L$28/'Fixed data'!$C$7</f>
        <v>1.2967545293928752E-3</v>
      </c>
      <c r="BC37" s="34">
        <f>$L$28/'Fixed data'!$C$7</f>
        <v>1.2967545293928752E-3</v>
      </c>
      <c r="BD37" s="34">
        <f>$L$28/'Fixed data'!$C$7</f>
        <v>1.2967545293928752E-3</v>
      </c>
    </row>
    <row r="38" spans="1:57" ht="16.5" hidden="1" customHeight="1" outlineLevel="1">
      <c r="A38" s="116"/>
      <c r="B38" s="9" t="s">
        <v>110</v>
      </c>
      <c r="C38" s="11" t="s">
        <v>132</v>
      </c>
      <c r="D38" s="9" t="s">
        <v>40</v>
      </c>
      <c r="F38" s="34"/>
      <c r="G38" s="34"/>
      <c r="H38" s="34"/>
      <c r="I38" s="34"/>
      <c r="J38" s="34"/>
      <c r="K38" s="34"/>
      <c r="L38" s="34"/>
      <c r="M38" s="34"/>
      <c r="N38" s="34">
        <f>$M$28/'Fixed data'!$C$7</f>
        <v>1.3013333333333334E-3</v>
      </c>
      <c r="O38" s="34">
        <f>$M$28/'Fixed data'!$C$7</f>
        <v>1.3013333333333334E-3</v>
      </c>
      <c r="P38" s="34">
        <f>$M$28/'Fixed data'!$C$7</f>
        <v>1.3013333333333334E-3</v>
      </c>
      <c r="Q38" s="34">
        <f>$M$28/'Fixed data'!$C$7</f>
        <v>1.3013333333333334E-3</v>
      </c>
      <c r="R38" s="34">
        <f>$M$28/'Fixed data'!$C$7</f>
        <v>1.3013333333333334E-3</v>
      </c>
      <c r="S38" s="34">
        <f>$M$28/'Fixed data'!$C$7</f>
        <v>1.3013333333333334E-3</v>
      </c>
      <c r="T38" s="34">
        <f>$M$28/'Fixed data'!$C$7</f>
        <v>1.3013333333333334E-3</v>
      </c>
      <c r="U38" s="34">
        <f>$M$28/'Fixed data'!$C$7</f>
        <v>1.3013333333333334E-3</v>
      </c>
      <c r="V38" s="34">
        <f>$M$28/'Fixed data'!$C$7</f>
        <v>1.3013333333333334E-3</v>
      </c>
      <c r="W38" s="34">
        <f>$M$28/'Fixed data'!$C$7</f>
        <v>1.3013333333333334E-3</v>
      </c>
      <c r="X38" s="34">
        <f>$M$28/'Fixed data'!$C$7</f>
        <v>1.3013333333333334E-3</v>
      </c>
      <c r="Y38" s="34">
        <f>$M$28/'Fixed data'!$C$7</f>
        <v>1.3013333333333334E-3</v>
      </c>
      <c r="Z38" s="34">
        <f>$M$28/'Fixed data'!$C$7</f>
        <v>1.3013333333333334E-3</v>
      </c>
      <c r="AA38" s="34">
        <f>$M$28/'Fixed data'!$C$7</f>
        <v>1.3013333333333334E-3</v>
      </c>
      <c r="AB38" s="34">
        <f>$M$28/'Fixed data'!$C$7</f>
        <v>1.3013333333333334E-3</v>
      </c>
      <c r="AC38" s="34">
        <f>$M$28/'Fixed data'!$C$7</f>
        <v>1.3013333333333334E-3</v>
      </c>
      <c r="AD38" s="34">
        <f>$M$28/'Fixed data'!$C$7</f>
        <v>1.3013333333333334E-3</v>
      </c>
      <c r="AE38" s="34">
        <f>$M$28/'Fixed data'!$C$7</f>
        <v>1.3013333333333334E-3</v>
      </c>
      <c r="AF38" s="34">
        <f>$M$28/'Fixed data'!$C$7</f>
        <v>1.3013333333333334E-3</v>
      </c>
      <c r="AG38" s="34">
        <f>$M$28/'Fixed data'!$C$7</f>
        <v>1.3013333333333334E-3</v>
      </c>
      <c r="AH38" s="34">
        <f>$M$28/'Fixed data'!$C$7</f>
        <v>1.3013333333333334E-3</v>
      </c>
      <c r="AI38" s="34">
        <f>$M$28/'Fixed data'!$C$7</f>
        <v>1.3013333333333334E-3</v>
      </c>
      <c r="AJ38" s="34">
        <f>$M$28/'Fixed data'!$C$7</f>
        <v>1.3013333333333334E-3</v>
      </c>
      <c r="AK38" s="34">
        <f>$M$28/'Fixed data'!$C$7</f>
        <v>1.3013333333333334E-3</v>
      </c>
      <c r="AL38" s="34">
        <f>$M$28/'Fixed data'!$C$7</f>
        <v>1.3013333333333334E-3</v>
      </c>
      <c r="AM38" s="34">
        <f>$M$28/'Fixed data'!$C$7</f>
        <v>1.3013333333333334E-3</v>
      </c>
      <c r="AN38" s="34">
        <f>$M$28/'Fixed data'!$C$7</f>
        <v>1.3013333333333334E-3</v>
      </c>
      <c r="AO38" s="34">
        <f>$M$28/'Fixed data'!$C$7</f>
        <v>1.3013333333333334E-3</v>
      </c>
      <c r="AP38" s="34">
        <f>$M$28/'Fixed data'!$C$7</f>
        <v>1.3013333333333334E-3</v>
      </c>
      <c r="AQ38" s="34">
        <f>$M$28/'Fixed data'!$C$7</f>
        <v>1.3013333333333334E-3</v>
      </c>
      <c r="AR38" s="34">
        <f>$M$28/'Fixed data'!$C$7</f>
        <v>1.3013333333333334E-3</v>
      </c>
      <c r="AS38" s="34">
        <f>$M$28/'Fixed data'!$C$7</f>
        <v>1.3013333333333334E-3</v>
      </c>
      <c r="AT38" s="34">
        <f>$M$28/'Fixed data'!$C$7</f>
        <v>1.3013333333333334E-3</v>
      </c>
      <c r="AU38" s="34">
        <f>$M$28/'Fixed data'!$C$7</f>
        <v>1.3013333333333334E-3</v>
      </c>
      <c r="AV38" s="34">
        <f>$M$28/'Fixed data'!$C$7</f>
        <v>1.3013333333333334E-3</v>
      </c>
      <c r="AW38" s="34">
        <f>$M$28/'Fixed data'!$C$7</f>
        <v>1.3013333333333334E-3</v>
      </c>
      <c r="AX38" s="34">
        <f>$M$28/'Fixed data'!$C$7</f>
        <v>1.3013333333333334E-3</v>
      </c>
      <c r="AY38" s="34">
        <f>$M$28/'Fixed data'!$C$7</f>
        <v>1.3013333333333334E-3</v>
      </c>
      <c r="AZ38" s="34">
        <f>$M$28/'Fixed data'!$C$7</f>
        <v>1.3013333333333334E-3</v>
      </c>
      <c r="BA38" s="34">
        <f>$M$28/'Fixed data'!$C$7</f>
        <v>1.3013333333333334E-3</v>
      </c>
      <c r="BB38" s="34">
        <f>$M$28/'Fixed data'!$C$7</f>
        <v>1.3013333333333334E-3</v>
      </c>
      <c r="BC38" s="34">
        <f>$M$28/'Fixed data'!$C$7</f>
        <v>1.3013333333333334E-3</v>
      </c>
      <c r="BD38" s="34">
        <f>$M$28/'Fixed data'!$C$7</f>
        <v>1.3013333333333334E-3</v>
      </c>
      <c r="BE38" s="34"/>
    </row>
    <row r="39" spans="1:57" ht="16.5" hidden="1" customHeight="1" outlineLevel="1">
      <c r="A39" s="116"/>
      <c r="B39" s="9" t="s">
        <v>111</v>
      </c>
      <c r="C39" s="11" t="s">
        <v>133</v>
      </c>
      <c r="D39" s="9" t="s">
        <v>40</v>
      </c>
      <c r="F39" s="34"/>
      <c r="G39" s="34"/>
      <c r="H39" s="34"/>
      <c r="I39" s="34"/>
      <c r="J39" s="34"/>
      <c r="K39" s="34"/>
      <c r="L39" s="34"/>
      <c r="M39" s="34"/>
      <c r="N39" s="34"/>
      <c r="O39" s="34">
        <f>$N$28/'Fixed data'!$C$7</f>
        <v>1.3013333333333334E-3</v>
      </c>
      <c r="P39" s="34">
        <f>$N$28/'Fixed data'!$C$7</f>
        <v>1.3013333333333334E-3</v>
      </c>
      <c r="Q39" s="34">
        <f>$N$28/'Fixed data'!$C$7</f>
        <v>1.3013333333333334E-3</v>
      </c>
      <c r="R39" s="34">
        <f>$N$28/'Fixed data'!$C$7</f>
        <v>1.3013333333333334E-3</v>
      </c>
      <c r="S39" s="34">
        <f>$N$28/'Fixed data'!$C$7</f>
        <v>1.3013333333333334E-3</v>
      </c>
      <c r="T39" s="34">
        <f>$N$28/'Fixed data'!$C$7</f>
        <v>1.3013333333333334E-3</v>
      </c>
      <c r="U39" s="34">
        <f>$N$28/'Fixed data'!$C$7</f>
        <v>1.3013333333333334E-3</v>
      </c>
      <c r="V39" s="34">
        <f>$N$28/'Fixed data'!$C$7</f>
        <v>1.3013333333333334E-3</v>
      </c>
      <c r="W39" s="34">
        <f>$N$28/'Fixed data'!$C$7</f>
        <v>1.3013333333333334E-3</v>
      </c>
      <c r="X39" s="34">
        <f>$N$28/'Fixed data'!$C$7</f>
        <v>1.3013333333333334E-3</v>
      </c>
      <c r="Y39" s="34">
        <f>$N$28/'Fixed data'!$C$7</f>
        <v>1.3013333333333334E-3</v>
      </c>
      <c r="Z39" s="34">
        <f>$N$28/'Fixed data'!$C$7</f>
        <v>1.3013333333333334E-3</v>
      </c>
      <c r="AA39" s="34">
        <f>$N$28/'Fixed data'!$C$7</f>
        <v>1.3013333333333334E-3</v>
      </c>
      <c r="AB39" s="34">
        <f>$N$28/'Fixed data'!$C$7</f>
        <v>1.3013333333333334E-3</v>
      </c>
      <c r="AC39" s="34">
        <f>$N$28/'Fixed data'!$C$7</f>
        <v>1.3013333333333334E-3</v>
      </c>
      <c r="AD39" s="34">
        <f>$N$28/'Fixed data'!$C$7</f>
        <v>1.3013333333333334E-3</v>
      </c>
      <c r="AE39" s="34">
        <f>$N$28/'Fixed data'!$C$7</f>
        <v>1.3013333333333334E-3</v>
      </c>
      <c r="AF39" s="34">
        <f>$N$28/'Fixed data'!$C$7</f>
        <v>1.3013333333333334E-3</v>
      </c>
      <c r="AG39" s="34">
        <f>$N$28/'Fixed data'!$C$7</f>
        <v>1.3013333333333334E-3</v>
      </c>
      <c r="AH39" s="34">
        <f>$N$28/'Fixed data'!$C$7</f>
        <v>1.3013333333333334E-3</v>
      </c>
      <c r="AI39" s="34">
        <f>$N$28/'Fixed data'!$C$7</f>
        <v>1.3013333333333334E-3</v>
      </c>
      <c r="AJ39" s="34">
        <f>$N$28/'Fixed data'!$C$7</f>
        <v>1.3013333333333334E-3</v>
      </c>
      <c r="AK39" s="34">
        <f>$N$28/'Fixed data'!$C$7</f>
        <v>1.3013333333333334E-3</v>
      </c>
      <c r="AL39" s="34">
        <f>$N$28/'Fixed data'!$C$7</f>
        <v>1.3013333333333334E-3</v>
      </c>
      <c r="AM39" s="34">
        <f>$N$28/'Fixed data'!$C$7</f>
        <v>1.3013333333333334E-3</v>
      </c>
      <c r="AN39" s="34">
        <f>$N$28/'Fixed data'!$C$7</f>
        <v>1.3013333333333334E-3</v>
      </c>
      <c r="AO39" s="34">
        <f>$N$28/'Fixed data'!$C$7</f>
        <v>1.3013333333333334E-3</v>
      </c>
      <c r="AP39" s="34">
        <f>$N$28/'Fixed data'!$C$7</f>
        <v>1.3013333333333334E-3</v>
      </c>
      <c r="AQ39" s="34">
        <f>$N$28/'Fixed data'!$C$7</f>
        <v>1.3013333333333334E-3</v>
      </c>
      <c r="AR39" s="34">
        <f>$N$28/'Fixed data'!$C$7</f>
        <v>1.3013333333333334E-3</v>
      </c>
      <c r="AS39" s="34">
        <f>$N$28/'Fixed data'!$C$7</f>
        <v>1.3013333333333334E-3</v>
      </c>
      <c r="AT39" s="34">
        <f>$N$28/'Fixed data'!$C$7</f>
        <v>1.3013333333333334E-3</v>
      </c>
      <c r="AU39" s="34">
        <f>$N$28/'Fixed data'!$C$7</f>
        <v>1.3013333333333334E-3</v>
      </c>
      <c r="AV39" s="34">
        <f>$N$28/'Fixed data'!$C$7</f>
        <v>1.3013333333333334E-3</v>
      </c>
      <c r="AW39" s="34">
        <f>$N$28/'Fixed data'!$C$7</f>
        <v>1.3013333333333334E-3</v>
      </c>
      <c r="AX39" s="34">
        <f>$N$28/'Fixed data'!$C$7</f>
        <v>1.3013333333333334E-3</v>
      </c>
      <c r="AY39" s="34">
        <f>$N$28/'Fixed data'!$C$7</f>
        <v>1.3013333333333334E-3</v>
      </c>
      <c r="AZ39" s="34">
        <f>$N$28/'Fixed data'!$C$7</f>
        <v>1.3013333333333334E-3</v>
      </c>
      <c r="BA39" s="34">
        <f>$N$28/'Fixed data'!$C$7</f>
        <v>1.3013333333333334E-3</v>
      </c>
      <c r="BB39" s="34">
        <f>$N$28/'Fixed data'!$C$7</f>
        <v>1.3013333333333334E-3</v>
      </c>
      <c r="BC39" s="34">
        <f>$N$28/'Fixed data'!$C$7</f>
        <v>1.3013333333333334E-3</v>
      </c>
      <c r="BD39" s="34">
        <f>$N$28/'Fixed data'!$C$7</f>
        <v>1.3013333333333334E-3</v>
      </c>
    </row>
    <row r="40" spans="1:57" ht="16.5" hidden="1" customHeight="1" outlineLevel="1">
      <c r="A40" s="116"/>
      <c r="B40" s="9" t="s">
        <v>112</v>
      </c>
      <c r="C40" s="11" t="s">
        <v>134</v>
      </c>
      <c r="D40" s="9" t="s">
        <v>40</v>
      </c>
      <c r="F40" s="34"/>
      <c r="G40" s="34"/>
      <c r="H40" s="34"/>
      <c r="I40" s="34"/>
      <c r="J40" s="34"/>
      <c r="K40" s="34"/>
      <c r="L40" s="34"/>
      <c r="M40" s="34"/>
      <c r="N40" s="34"/>
      <c r="O40" s="34"/>
      <c r="P40" s="34">
        <f>$O$28/'Fixed data'!$C$7</f>
        <v>1.3013333333333334E-3</v>
      </c>
      <c r="Q40" s="34">
        <f>$O$28/'Fixed data'!$C$7</f>
        <v>1.3013333333333334E-3</v>
      </c>
      <c r="R40" s="34">
        <f>$O$28/'Fixed data'!$C$7</f>
        <v>1.3013333333333334E-3</v>
      </c>
      <c r="S40" s="34">
        <f>$O$28/'Fixed data'!$C$7</f>
        <v>1.3013333333333334E-3</v>
      </c>
      <c r="T40" s="34">
        <f>$O$28/'Fixed data'!$C$7</f>
        <v>1.3013333333333334E-3</v>
      </c>
      <c r="U40" s="34">
        <f>$O$28/'Fixed data'!$C$7</f>
        <v>1.3013333333333334E-3</v>
      </c>
      <c r="V40" s="34">
        <f>$O$28/'Fixed data'!$C$7</f>
        <v>1.3013333333333334E-3</v>
      </c>
      <c r="W40" s="34">
        <f>$O$28/'Fixed data'!$C$7</f>
        <v>1.3013333333333334E-3</v>
      </c>
      <c r="X40" s="34">
        <f>$O$28/'Fixed data'!$C$7</f>
        <v>1.3013333333333334E-3</v>
      </c>
      <c r="Y40" s="34">
        <f>$O$28/'Fixed data'!$C$7</f>
        <v>1.3013333333333334E-3</v>
      </c>
      <c r="Z40" s="34">
        <f>$O$28/'Fixed data'!$C$7</f>
        <v>1.3013333333333334E-3</v>
      </c>
      <c r="AA40" s="34">
        <f>$O$28/'Fixed data'!$C$7</f>
        <v>1.3013333333333334E-3</v>
      </c>
      <c r="AB40" s="34">
        <f>$O$28/'Fixed data'!$C$7</f>
        <v>1.3013333333333334E-3</v>
      </c>
      <c r="AC40" s="34">
        <f>$O$28/'Fixed data'!$C$7</f>
        <v>1.3013333333333334E-3</v>
      </c>
      <c r="AD40" s="34">
        <f>$O$28/'Fixed data'!$C$7</f>
        <v>1.3013333333333334E-3</v>
      </c>
      <c r="AE40" s="34">
        <f>$O$28/'Fixed data'!$C$7</f>
        <v>1.3013333333333334E-3</v>
      </c>
      <c r="AF40" s="34">
        <f>$O$28/'Fixed data'!$C$7</f>
        <v>1.3013333333333334E-3</v>
      </c>
      <c r="AG40" s="34">
        <f>$O$28/'Fixed data'!$C$7</f>
        <v>1.3013333333333334E-3</v>
      </c>
      <c r="AH40" s="34">
        <f>$O$28/'Fixed data'!$C$7</f>
        <v>1.3013333333333334E-3</v>
      </c>
      <c r="AI40" s="34">
        <f>$O$28/'Fixed data'!$C$7</f>
        <v>1.3013333333333334E-3</v>
      </c>
      <c r="AJ40" s="34">
        <f>$O$28/'Fixed data'!$C$7</f>
        <v>1.3013333333333334E-3</v>
      </c>
      <c r="AK40" s="34">
        <f>$O$28/'Fixed data'!$C$7</f>
        <v>1.3013333333333334E-3</v>
      </c>
      <c r="AL40" s="34">
        <f>$O$28/'Fixed data'!$C$7</f>
        <v>1.3013333333333334E-3</v>
      </c>
      <c r="AM40" s="34">
        <f>$O$28/'Fixed data'!$C$7</f>
        <v>1.3013333333333334E-3</v>
      </c>
      <c r="AN40" s="34">
        <f>$O$28/'Fixed data'!$C$7</f>
        <v>1.3013333333333334E-3</v>
      </c>
      <c r="AO40" s="34">
        <f>$O$28/'Fixed data'!$C$7</f>
        <v>1.3013333333333334E-3</v>
      </c>
      <c r="AP40" s="34">
        <f>$O$28/'Fixed data'!$C$7</f>
        <v>1.3013333333333334E-3</v>
      </c>
      <c r="AQ40" s="34">
        <f>$O$28/'Fixed data'!$C$7</f>
        <v>1.3013333333333334E-3</v>
      </c>
      <c r="AR40" s="34">
        <f>$O$28/'Fixed data'!$C$7</f>
        <v>1.3013333333333334E-3</v>
      </c>
      <c r="AS40" s="34">
        <f>$O$28/'Fixed data'!$C$7</f>
        <v>1.3013333333333334E-3</v>
      </c>
      <c r="AT40" s="34">
        <f>$O$28/'Fixed data'!$C$7</f>
        <v>1.3013333333333334E-3</v>
      </c>
      <c r="AU40" s="34">
        <f>$O$28/'Fixed data'!$C$7</f>
        <v>1.3013333333333334E-3</v>
      </c>
      <c r="AV40" s="34">
        <f>$O$28/'Fixed data'!$C$7</f>
        <v>1.3013333333333334E-3</v>
      </c>
      <c r="AW40" s="34">
        <f>$O$28/'Fixed data'!$C$7</f>
        <v>1.3013333333333334E-3</v>
      </c>
      <c r="AX40" s="34">
        <f>$O$28/'Fixed data'!$C$7</f>
        <v>1.3013333333333334E-3</v>
      </c>
      <c r="AY40" s="34">
        <f>$O$28/'Fixed data'!$C$7</f>
        <v>1.3013333333333334E-3</v>
      </c>
      <c r="AZ40" s="34">
        <f>$O$28/'Fixed data'!$C$7</f>
        <v>1.3013333333333334E-3</v>
      </c>
      <c r="BA40" s="34">
        <f>$O$28/'Fixed data'!$C$7</f>
        <v>1.3013333333333334E-3</v>
      </c>
      <c r="BB40" s="34">
        <f>$O$28/'Fixed data'!$C$7</f>
        <v>1.3013333333333334E-3</v>
      </c>
      <c r="BC40" s="34">
        <f>$O$28/'Fixed data'!$C$7</f>
        <v>1.3013333333333334E-3</v>
      </c>
      <c r="BD40" s="34">
        <f>$O$28/'Fixed data'!$C$7</f>
        <v>1.3013333333333334E-3</v>
      </c>
    </row>
    <row r="41" spans="1:57" ht="16.5" hidden="1" customHeight="1" outlineLevel="1">
      <c r="A41" s="116"/>
      <c r="B41" s="9" t="s">
        <v>113</v>
      </c>
      <c r="C41" s="11" t="s">
        <v>135</v>
      </c>
      <c r="D41" s="9" t="s">
        <v>40</v>
      </c>
      <c r="F41" s="34"/>
      <c r="G41" s="34"/>
      <c r="H41" s="34"/>
      <c r="I41" s="34"/>
      <c r="J41" s="34"/>
      <c r="K41" s="34"/>
      <c r="L41" s="34"/>
      <c r="M41" s="34"/>
      <c r="N41" s="34"/>
      <c r="O41" s="34"/>
      <c r="P41" s="34"/>
      <c r="Q41" s="34">
        <f>$P$28/'Fixed data'!$C$7</f>
        <v>1.3013333333333334E-3</v>
      </c>
      <c r="R41" s="34">
        <f>$P$28/'Fixed data'!$C$7</f>
        <v>1.3013333333333334E-3</v>
      </c>
      <c r="S41" s="34">
        <f>$P$28/'Fixed data'!$C$7</f>
        <v>1.3013333333333334E-3</v>
      </c>
      <c r="T41" s="34">
        <f>$P$28/'Fixed data'!$C$7</f>
        <v>1.3013333333333334E-3</v>
      </c>
      <c r="U41" s="34">
        <f>$P$28/'Fixed data'!$C$7</f>
        <v>1.3013333333333334E-3</v>
      </c>
      <c r="V41" s="34">
        <f>$P$28/'Fixed data'!$C$7</f>
        <v>1.3013333333333334E-3</v>
      </c>
      <c r="W41" s="34">
        <f>$P$28/'Fixed data'!$C$7</f>
        <v>1.3013333333333334E-3</v>
      </c>
      <c r="X41" s="34">
        <f>$P$28/'Fixed data'!$C$7</f>
        <v>1.3013333333333334E-3</v>
      </c>
      <c r="Y41" s="34">
        <f>$P$28/'Fixed data'!$C$7</f>
        <v>1.3013333333333334E-3</v>
      </c>
      <c r="Z41" s="34">
        <f>$P$28/'Fixed data'!$C$7</f>
        <v>1.3013333333333334E-3</v>
      </c>
      <c r="AA41" s="34">
        <f>$P$28/'Fixed data'!$C$7</f>
        <v>1.3013333333333334E-3</v>
      </c>
      <c r="AB41" s="34">
        <f>$P$28/'Fixed data'!$C$7</f>
        <v>1.3013333333333334E-3</v>
      </c>
      <c r="AC41" s="34">
        <f>$P$28/'Fixed data'!$C$7</f>
        <v>1.3013333333333334E-3</v>
      </c>
      <c r="AD41" s="34">
        <f>$P$28/'Fixed data'!$C$7</f>
        <v>1.3013333333333334E-3</v>
      </c>
      <c r="AE41" s="34">
        <f>$P$28/'Fixed data'!$C$7</f>
        <v>1.3013333333333334E-3</v>
      </c>
      <c r="AF41" s="34">
        <f>$P$28/'Fixed data'!$C$7</f>
        <v>1.3013333333333334E-3</v>
      </c>
      <c r="AG41" s="34">
        <f>$P$28/'Fixed data'!$C$7</f>
        <v>1.3013333333333334E-3</v>
      </c>
      <c r="AH41" s="34">
        <f>$P$28/'Fixed data'!$C$7</f>
        <v>1.3013333333333334E-3</v>
      </c>
      <c r="AI41" s="34">
        <f>$P$28/'Fixed data'!$C$7</f>
        <v>1.3013333333333334E-3</v>
      </c>
      <c r="AJ41" s="34">
        <f>$P$28/'Fixed data'!$C$7</f>
        <v>1.3013333333333334E-3</v>
      </c>
      <c r="AK41" s="34">
        <f>$P$28/'Fixed data'!$C$7</f>
        <v>1.3013333333333334E-3</v>
      </c>
      <c r="AL41" s="34">
        <f>$P$28/'Fixed data'!$C$7</f>
        <v>1.3013333333333334E-3</v>
      </c>
      <c r="AM41" s="34">
        <f>$P$28/'Fixed data'!$C$7</f>
        <v>1.3013333333333334E-3</v>
      </c>
      <c r="AN41" s="34">
        <f>$P$28/'Fixed data'!$C$7</f>
        <v>1.3013333333333334E-3</v>
      </c>
      <c r="AO41" s="34">
        <f>$P$28/'Fixed data'!$C$7</f>
        <v>1.3013333333333334E-3</v>
      </c>
      <c r="AP41" s="34">
        <f>$P$28/'Fixed data'!$C$7</f>
        <v>1.3013333333333334E-3</v>
      </c>
      <c r="AQ41" s="34">
        <f>$P$28/'Fixed data'!$C$7</f>
        <v>1.3013333333333334E-3</v>
      </c>
      <c r="AR41" s="34">
        <f>$P$28/'Fixed data'!$C$7</f>
        <v>1.3013333333333334E-3</v>
      </c>
      <c r="AS41" s="34">
        <f>$P$28/'Fixed data'!$C$7</f>
        <v>1.3013333333333334E-3</v>
      </c>
      <c r="AT41" s="34">
        <f>$P$28/'Fixed data'!$C$7</f>
        <v>1.3013333333333334E-3</v>
      </c>
      <c r="AU41" s="34">
        <f>$P$28/'Fixed data'!$C$7</f>
        <v>1.3013333333333334E-3</v>
      </c>
      <c r="AV41" s="34">
        <f>$P$28/'Fixed data'!$C$7</f>
        <v>1.3013333333333334E-3</v>
      </c>
      <c r="AW41" s="34">
        <f>$P$28/'Fixed data'!$C$7</f>
        <v>1.3013333333333334E-3</v>
      </c>
      <c r="AX41" s="34">
        <f>$P$28/'Fixed data'!$C$7</f>
        <v>1.3013333333333334E-3</v>
      </c>
      <c r="AY41" s="34">
        <f>$P$28/'Fixed data'!$C$7</f>
        <v>1.3013333333333334E-3</v>
      </c>
      <c r="AZ41" s="34">
        <f>$P$28/'Fixed data'!$C$7</f>
        <v>1.3013333333333334E-3</v>
      </c>
      <c r="BA41" s="34">
        <f>$P$28/'Fixed data'!$C$7</f>
        <v>1.3013333333333334E-3</v>
      </c>
      <c r="BB41" s="34">
        <f>$P$28/'Fixed data'!$C$7</f>
        <v>1.3013333333333334E-3</v>
      </c>
      <c r="BC41" s="34">
        <f>$P$28/'Fixed data'!$C$7</f>
        <v>1.3013333333333334E-3</v>
      </c>
      <c r="BD41" s="34">
        <f>$P$28/'Fixed data'!$C$7</f>
        <v>1.3013333333333334E-3</v>
      </c>
    </row>
    <row r="42" spans="1:57" ht="16.5" hidden="1" customHeight="1" outlineLevel="1">
      <c r="A42" s="116"/>
      <c r="B42" s="9" t="s">
        <v>114</v>
      </c>
      <c r="C42" s="11" t="s">
        <v>136</v>
      </c>
      <c r="D42" s="9" t="s">
        <v>40</v>
      </c>
      <c r="F42" s="34"/>
      <c r="G42" s="34"/>
      <c r="H42" s="34"/>
      <c r="I42" s="34"/>
      <c r="J42" s="34"/>
      <c r="K42" s="34"/>
      <c r="L42" s="34"/>
      <c r="M42" s="34"/>
      <c r="N42" s="34"/>
      <c r="O42" s="34"/>
      <c r="P42" s="34"/>
      <c r="Q42" s="34"/>
      <c r="R42" s="34">
        <f>$Q$28/'Fixed data'!$C$7</f>
        <v>1.3013333333333334E-3</v>
      </c>
      <c r="S42" s="34">
        <f>$Q$28/'Fixed data'!$C$7</f>
        <v>1.3013333333333334E-3</v>
      </c>
      <c r="T42" s="34">
        <f>$Q$28/'Fixed data'!$C$7</f>
        <v>1.3013333333333334E-3</v>
      </c>
      <c r="U42" s="34">
        <f>$Q$28/'Fixed data'!$C$7</f>
        <v>1.3013333333333334E-3</v>
      </c>
      <c r="V42" s="34">
        <f>$Q$28/'Fixed data'!$C$7</f>
        <v>1.3013333333333334E-3</v>
      </c>
      <c r="W42" s="34">
        <f>$Q$28/'Fixed data'!$C$7</f>
        <v>1.3013333333333334E-3</v>
      </c>
      <c r="X42" s="34">
        <f>$Q$28/'Fixed data'!$C$7</f>
        <v>1.3013333333333334E-3</v>
      </c>
      <c r="Y42" s="34">
        <f>$Q$28/'Fixed data'!$C$7</f>
        <v>1.3013333333333334E-3</v>
      </c>
      <c r="Z42" s="34">
        <f>$Q$28/'Fixed data'!$C$7</f>
        <v>1.3013333333333334E-3</v>
      </c>
      <c r="AA42" s="34">
        <f>$Q$28/'Fixed data'!$C$7</f>
        <v>1.3013333333333334E-3</v>
      </c>
      <c r="AB42" s="34">
        <f>$Q$28/'Fixed data'!$C$7</f>
        <v>1.3013333333333334E-3</v>
      </c>
      <c r="AC42" s="34">
        <f>$Q$28/'Fixed data'!$C$7</f>
        <v>1.3013333333333334E-3</v>
      </c>
      <c r="AD42" s="34">
        <f>$Q$28/'Fixed data'!$C$7</f>
        <v>1.3013333333333334E-3</v>
      </c>
      <c r="AE42" s="34">
        <f>$Q$28/'Fixed data'!$C$7</f>
        <v>1.3013333333333334E-3</v>
      </c>
      <c r="AF42" s="34">
        <f>$Q$28/'Fixed data'!$C$7</f>
        <v>1.3013333333333334E-3</v>
      </c>
      <c r="AG42" s="34">
        <f>$Q$28/'Fixed data'!$C$7</f>
        <v>1.3013333333333334E-3</v>
      </c>
      <c r="AH42" s="34">
        <f>$Q$28/'Fixed data'!$C$7</f>
        <v>1.3013333333333334E-3</v>
      </c>
      <c r="AI42" s="34">
        <f>$Q$28/'Fixed data'!$C$7</f>
        <v>1.3013333333333334E-3</v>
      </c>
      <c r="AJ42" s="34">
        <f>$Q$28/'Fixed data'!$C$7</f>
        <v>1.3013333333333334E-3</v>
      </c>
      <c r="AK42" s="34">
        <f>$Q$28/'Fixed data'!$C$7</f>
        <v>1.3013333333333334E-3</v>
      </c>
      <c r="AL42" s="34">
        <f>$Q$28/'Fixed data'!$C$7</f>
        <v>1.3013333333333334E-3</v>
      </c>
      <c r="AM42" s="34">
        <f>$Q$28/'Fixed data'!$C$7</f>
        <v>1.3013333333333334E-3</v>
      </c>
      <c r="AN42" s="34">
        <f>$Q$28/'Fixed data'!$C$7</f>
        <v>1.3013333333333334E-3</v>
      </c>
      <c r="AO42" s="34">
        <f>$Q$28/'Fixed data'!$C$7</f>
        <v>1.3013333333333334E-3</v>
      </c>
      <c r="AP42" s="34">
        <f>$Q$28/'Fixed data'!$C$7</f>
        <v>1.3013333333333334E-3</v>
      </c>
      <c r="AQ42" s="34">
        <f>$Q$28/'Fixed data'!$C$7</f>
        <v>1.3013333333333334E-3</v>
      </c>
      <c r="AR42" s="34">
        <f>$Q$28/'Fixed data'!$C$7</f>
        <v>1.3013333333333334E-3</v>
      </c>
      <c r="AS42" s="34">
        <f>$Q$28/'Fixed data'!$C$7</f>
        <v>1.3013333333333334E-3</v>
      </c>
      <c r="AT42" s="34">
        <f>$Q$28/'Fixed data'!$C$7</f>
        <v>1.3013333333333334E-3</v>
      </c>
      <c r="AU42" s="34">
        <f>$Q$28/'Fixed data'!$C$7</f>
        <v>1.3013333333333334E-3</v>
      </c>
      <c r="AV42" s="34">
        <f>$Q$28/'Fixed data'!$C$7</f>
        <v>1.3013333333333334E-3</v>
      </c>
      <c r="AW42" s="34">
        <f>$Q$28/'Fixed data'!$C$7</f>
        <v>1.3013333333333334E-3</v>
      </c>
      <c r="AX42" s="34">
        <f>$Q$28/'Fixed data'!$C$7</f>
        <v>1.3013333333333334E-3</v>
      </c>
      <c r="AY42" s="34">
        <f>$Q$28/'Fixed data'!$C$7</f>
        <v>1.3013333333333334E-3</v>
      </c>
      <c r="AZ42" s="34">
        <f>$Q$28/'Fixed data'!$C$7</f>
        <v>1.3013333333333334E-3</v>
      </c>
      <c r="BA42" s="34">
        <f>$Q$28/'Fixed data'!$C$7</f>
        <v>1.3013333333333334E-3</v>
      </c>
      <c r="BB42" s="34">
        <f>$Q$28/'Fixed data'!$C$7</f>
        <v>1.3013333333333334E-3</v>
      </c>
      <c r="BC42" s="34">
        <f>$Q$28/'Fixed data'!$C$7</f>
        <v>1.3013333333333334E-3</v>
      </c>
      <c r="BD42" s="34">
        <f>$Q$28/'Fixed data'!$C$7</f>
        <v>1.3013333333333334E-3</v>
      </c>
    </row>
    <row r="43" spans="1:57" ht="16.5" hidden="1" customHeight="1" outlineLevel="1">
      <c r="A43" s="116"/>
      <c r="B43" s="9" t="s">
        <v>115</v>
      </c>
      <c r="C43" s="11" t="s">
        <v>137</v>
      </c>
      <c r="D43" s="9" t="s">
        <v>40</v>
      </c>
      <c r="F43" s="34"/>
      <c r="G43" s="34"/>
      <c r="H43" s="34"/>
      <c r="I43" s="34"/>
      <c r="J43" s="34"/>
      <c r="K43" s="34"/>
      <c r="L43" s="34"/>
      <c r="M43" s="34"/>
      <c r="N43" s="34"/>
      <c r="O43" s="34"/>
      <c r="P43" s="34"/>
      <c r="Q43" s="34"/>
      <c r="R43" s="34"/>
      <c r="S43" s="34">
        <f>$R$28/'Fixed data'!$C$7</f>
        <v>1.3013333333333334E-3</v>
      </c>
      <c r="T43" s="34">
        <f>$R$28/'Fixed data'!$C$7</f>
        <v>1.3013333333333334E-3</v>
      </c>
      <c r="U43" s="34">
        <f>$R$28/'Fixed data'!$C$7</f>
        <v>1.3013333333333334E-3</v>
      </c>
      <c r="V43" s="34">
        <f>$R$28/'Fixed data'!$C$7</f>
        <v>1.3013333333333334E-3</v>
      </c>
      <c r="W43" s="34">
        <f>$R$28/'Fixed data'!$C$7</f>
        <v>1.3013333333333334E-3</v>
      </c>
      <c r="X43" s="34">
        <f>$R$28/'Fixed data'!$C$7</f>
        <v>1.3013333333333334E-3</v>
      </c>
      <c r="Y43" s="34">
        <f>$R$28/'Fixed data'!$C$7</f>
        <v>1.3013333333333334E-3</v>
      </c>
      <c r="Z43" s="34">
        <f>$R$28/'Fixed data'!$C$7</f>
        <v>1.3013333333333334E-3</v>
      </c>
      <c r="AA43" s="34">
        <f>$R$28/'Fixed data'!$C$7</f>
        <v>1.3013333333333334E-3</v>
      </c>
      <c r="AB43" s="34">
        <f>$R$28/'Fixed data'!$C$7</f>
        <v>1.3013333333333334E-3</v>
      </c>
      <c r="AC43" s="34">
        <f>$R$28/'Fixed data'!$C$7</f>
        <v>1.3013333333333334E-3</v>
      </c>
      <c r="AD43" s="34">
        <f>$R$28/'Fixed data'!$C$7</f>
        <v>1.3013333333333334E-3</v>
      </c>
      <c r="AE43" s="34">
        <f>$R$28/'Fixed data'!$C$7</f>
        <v>1.3013333333333334E-3</v>
      </c>
      <c r="AF43" s="34">
        <f>$R$28/'Fixed data'!$C$7</f>
        <v>1.3013333333333334E-3</v>
      </c>
      <c r="AG43" s="34">
        <f>$R$28/'Fixed data'!$C$7</f>
        <v>1.3013333333333334E-3</v>
      </c>
      <c r="AH43" s="34">
        <f>$R$28/'Fixed data'!$C$7</f>
        <v>1.3013333333333334E-3</v>
      </c>
      <c r="AI43" s="34">
        <f>$R$28/'Fixed data'!$C$7</f>
        <v>1.3013333333333334E-3</v>
      </c>
      <c r="AJ43" s="34">
        <f>$R$28/'Fixed data'!$C$7</f>
        <v>1.3013333333333334E-3</v>
      </c>
      <c r="AK43" s="34">
        <f>$R$28/'Fixed data'!$C$7</f>
        <v>1.3013333333333334E-3</v>
      </c>
      <c r="AL43" s="34">
        <f>$R$28/'Fixed data'!$C$7</f>
        <v>1.3013333333333334E-3</v>
      </c>
      <c r="AM43" s="34">
        <f>$R$28/'Fixed data'!$C$7</f>
        <v>1.3013333333333334E-3</v>
      </c>
      <c r="AN43" s="34">
        <f>$R$28/'Fixed data'!$C$7</f>
        <v>1.3013333333333334E-3</v>
      </c>
      <c r="AO43" s="34">
        <f>$R$28/'Fixed data'!$C$7</f>
        <v>1.3013333333333334E-3</v>
      </c>
      <c r="AP43" s="34">
        <f>$R$28/'Fixed data'!$C$7</f>
        <v>1.3013333333333334E-3</v>
      </c>
      <c r="AQ43" s="34">
        <f>$R$28/'Fixed data'!$C$7</f>
        <v>1.3013333333333334E-3</v>
      </c>
      <c r="AR43" s="34">
        <f>$R$28/'Fixed data'!$C$7</f>
        <v>1.3013333333333334E-3</v>
      </c>
      <c r="AS43" s="34">
        <f>$R$28/'Fixed data'!$C$7</f>
        <v>1.3013333333333334E-3</v>
      </c>
      <c r="AT43" s="34">
        <f>$R$28/'Fixed data'!$C$7</f>
        <v>1.3013333333333334E-3</v>
      </c>
      <c r="AU43" s="34">
        <f>$R$28/'Fixed data'!$C$7</f>
        <v>1.3013333333333334E-3</v>
      </c>
      <c r="AV43" s="34">
        <f>$R$28/'Fixed data'!$C$7</f>
        <v>1.3013333333333334E-3</v>
      </c>
      <c r="AW43" s="34">
        <f>$R$28/'Fixed data'!$C$7</f>
        <v>1.3013333333333334E-3</v>
      </c>
      <c r="AX43" s="34">
        <f>$R$28/'Fixed data'!$C$7</f>
        <v>1.3013333333333334E-3</v>
      </c>
      <c r="AY43" s="34">
        <f>$R$28/'Fixed data'!$C$7</f>
        <v>1.3013333333333334E-3</v>
      </c>
      <c r="AZ43" s="34">
        <f>$R$28/'Fixed data'!$C$7</f>
        <v>1.3013333333333334E-3</v>
      </c>
      <c r="BA43" s="34">
        <f>$R$28/'Fixed data'!$C$7</f>
        <v>1.3013333333333334E-3</v>
      </c>
      <c r="BB43" s="34">
        <f>$R$28/'Fixed data'!$C$7</f>
        <v>1.3013333333333334E-3</v>
      </c>
      <c r="BC43" s="34">
        <f>$R$28/'Fixed data'!$C$7</f>
        <v>1.3013333333333334E-3</v>
      </c>
      <c r="BD43" s="34">
        <f>$R$28/'Fixed data'!$C$7</f>
        <v>1.3013333333333334E-3</v>
      </c>
    </row>
    <row r="44" spans="1:57" ht="16.5" hidden="1" customHeight="1" outlineLevel="1">
      <c r="A44" s="116"/>
      <c r="B44" s="9" t="s">
        <v>116</v>
      </c>
      <c r="C44" s="11" t="s">
        <v>138</v>
      </c>
      <c r="D44" s="9" t="s">
        <v>40</v>
      </c>
      <c r="F44" s="34"/>
      <c r="G44" s="34"/>
      <c r="H44" s="34"/>
      <c r="I44" s="34"/>
      <c r="J44" s="34"/>
      <c r="K44" s="34"/>
      <c r="L44" s="34"/>
      <c r="M44" s="34"/>
      <c r="N44" s="34"/>
      <c r="O44" s="34"/>
      <c r="P44" s="34"/>
      <c r="Q44" s="34"/>
      <c r="R44" s="34"/>
      <c r="S44" s="34"/>
      <c r="T44" s="34">
        <f>$S$28/'Fixed data'!$C$7</f>
        <v>1.3013333333333334E-3</v>
      </c>
      <c r="U44" s="34">
        <f>$S$28/'Fixed data'!$C$7</f>
        <v>1.3013333333333334E-3</v>
      </c>
      <c r="V44" s="34">
        <f>$S$28/'Fixed data'!$C$7</f>
        <v>1.3013333333333334E-3</v>
      </c>
      <c r="W44" s="34">
        <f>$S$28/'Fixed data'!$C$7</f>
        <v>1.3013333333333334E-3</v>
      </c>
      <c r="X44" s="34">
        <f>$S$28/'Fixed data'!$C$7</f>
        <v>1.3013333333333334E-3</v>
      </c>
      <c r="Y44" s="34">
        <f>$S$28/'Fixed data'!$C$7</f>
        <v>1.3013333333333334E-3</v>
      </c>
      <c r="Z44" s="34">
        <f>$S$28/'Fixed data'!$C$7</f>
        <v>1.3013333333333334E-3</v>
      </c>
      <c r="AA44" s="34">
        <f>$S$28/'Fixed data'!$C$7</f>
        <v>1.3013333333333334E-3</v>
      </c>
      <c r="AB44" s="34">
        <f>$S$28/'Fixed data'!$C$7</f>
        <v>1.3013333333333334E-3</v>
      </c>
      <c r="AC44" s="34">
        <f>$S$28/'Fixed data'!$C$7</f>
        <v>1.3013333333333334E-3</v>
      </c>
      <c r="AD44" s="34">
        <f>$S$28/'Fixed data'!$C$7</f>
        <v>1.3013333333333334E-3</v>
      </c>
      <c r="AE44" s="34">
        <f>$S$28/'Fixed data'!$C$7</f>
        <v>1.3013333333333334E-3</v>
      </c>
      <c r="AF44" s="34">
        <f>$S$28/'Fixed data'!$C$7</f>
        <v>1.3013333333333334E-3</v>
      </c>
      <c r="AG44" s="34">
        <f>$S$28/'Fixed data'!$C$7</f>
        <v>1.3013333333333334E-3</v>
      </c>
      <c r="AH44" s="34">
        <f>$S$28/'Fixed data'!$C$7</f>
        <v>1.3013333333333334E-3</v>
      </c>
      <c r="AI44" s="34">
        <f>$S$28/'Fixed data'!$C$7</f>
        <v>1.3013333333333334E-3</v>
      </c>
      <c r="AJ44" s="34">
        <f>$S$28/'Fixed data'!$C$7</f>
        <v>1.3013333333333334E-3</v>
      </c>
      <c r="AK44" s="34">
        <f>$S$28/'Fixed data'!$C$7</f>
        <v>1.3013333333333334E-3</v>
      </c>
      <c r="AL44" s="34">
        <f>$S$28/'Fixed data'!$C$7</f>
        <v>1.3013333333333334E-3</v>
      </c>
      <c r="AM44" s="34">
        <f>$S$28/'Fixed data'!$C$7</f>
        <v>1.3013333333333334E-3</v>
      </c>
      <c r="AN44" s="34">
        <f>$S$28/'Fixed data'!$C$7</f>
        <v>1.3013333333333334E-3</v>
      </c>
      <c r="AO44" s="34">
        <f>$S$28/'Fixed data'!$C$7</f>
        <v>1.3013333333333334E-3</v>
      </c>
      <c r="AP44" s="34">
        <f>$S$28/'Fixed data'!$C$7</f>
        <v>1.3013333333333334E-3</v>
      </c>
      <c r="AQ44" s="34">
        <f>$S$28/'Fixed data'!$C$7</f>
        <v>1.3013333333333334E-3</v>
      </c>
      <c r="AR44" s="34">
        <f>$S$28/'Fixed data'!$C$7</f>
        <v>1.3013333333333334E-3</v>
      </c>
      <c r="AS44" s="34">
        <f>$S$28/'Fixed data'!$C$7</f>
        <v>1.3013333333333334E-3</v>
      </c>
      <c r="AT44" s="34">
        <f>$S$28/'Fixed data'!$C$7</f>
        <v>1.3013333333333334E-3</v>
      </c>
      <c r="AU44" s="34">
        <f>$S$28/'Fixed data'!$C$7</f>
        <v>1.3013333333333334E-3</v>
      </c>
      <c r="AV44" s="34">
        <f>$S$28/'Fixed data'!$C$7</f>
        <v>1.3013333333333334E-3</v>
      </c>
      <c r="AW44" s="34">
        <f>$S$28/'Fixed data'!$C$7</f>
        <v>1.3013333333333334E-3</v>
      </c>
      <c r="AX44" s="34">
        <f>$S$28/'Fixed data'!$C$7</f>
        <v>1.3013333333333334E-3</v>
      </c>
      <c r="AY44" s="34">
        <f>$S$28/'Fixed data'!$C$7</f>
        <v>1.3013333333333334E-3</v>
      </c>
      <c r="AZ44" s="34">
        <f>$S$28/'Fixed data'!$C$7</f>
        <v>1.3013333333333334E-3</v>
      </c>
      <c r="BA44" s="34">
        <f>$S$28/'Fixed data'!$C$7</f>
        <v>1.3013333333333334E-3</v>
      </c>
      <c r="BB44" s="34">
        <f>$S$28/'Fixed data'!$C$7</f>
        <v>1.3013333333333334E-3</v>
      </c>
      <c r="BC44" s="34">
        <f>$S$28/'Fixed data'!$C$7</f>
        <v>1.3013333333333334E-3</v>
      </c>
      <c r="BD44" s="34">
        <f>$S$28/'Fixed data'!$C$7</f>
        <v>1.3013333333333334E-3</v>
      </c>
    </row>
    <row r="45" spans="1:57" ht="16.5" hidden="1" customHeight="1" outlineLevel="1">
      <c r="A45" s="116"/>
      <c r="B45" s="9" t="s">
        <v>117</v>
      </c>
      <c r="C45" s="11" t="s">
        <v>139</v>
      </c>
      <c r="D45" s="9" t="s">
        <v>40</v>
      </c>
      <c r="F45" s="34"/>
      <c r="G45" s="34"/>
      <c r="H45" s="34"/>
      <c r="I45" s="34"/>
      <c r="J45" s="34"/>
      <c r="K45" s="34"/>
      <c r="L45" s="34"/>
      <c r="M45" s="34"/>
      <c r="N45" s="34"/>
      <c r="O45" s="34"/>
      <c r="P45" s="34"/>
      <c r="Q45" s="34"/>
      <c r="R45" s="34"/>
      <c r="S45" s="34"/>
      <c r="T45" s="34"/>
      <c r="U45" s="34">
        <f>$T$28/'Fixed data'!$C$7</f>
        <v>-0.35425422222222225</v>
      </c>
      <c r="V45" s="34">
        <f>$T$28/'Fixed data'!$C$7</f>
        <v>-0.35425422222222225</v>
      </c>
      <c r="W45" s="34">
        <f>$T$28/'Fixed data'!$C$7</f>
        <v>-0.35425422222222225</v>
      </c>
      <c r="X45" s="34">
        <f>$T$28/'Fixed data'!$C$7</f>
        <v>-0.35425422222222225</v>
      </c>
      <c r="Y45" s="34">
        <f>$T$28/'Fixed data'!$C$7</f>
        <v>-0.35425422222222225</v>
      </c>
      <c r="Z45" s="34">
        <f>$T$28/'Fixed data'!$C$7</f>
        <v>-0.35425422222222225</v>
      </c>
      <c r="AA45" s="34">
        <f>$T$28/'Fixed data'!$C$7</f>
        <v>-0.35425422222222225</v>
      </c>
      <c r="AB45" s="34">
        <f>$T$28/'Fixed data'!$C$7</f>
        <v>-0.35425422222222225</v>
      </c>
      <c r="AC45" s="34">
        <f>$T$28/'Fixed data'!$C$7</f>
        <v>-0.35425422222222225</v>
      </c>
      <c r="AD45" s="34">
        <f>$T$28/'Fixed data'!$C$7</f>
        <v>-0.35425422222222225</v>
      </c>
      <c r="AE45" s="34">
        <f>$T$28/'Fixed data'!$C$7</f>
        <v>-0.35425422222222225</v>
      </c>
      <c r="AF45" s="34">
        <f>$T$28/'Fixed data'!$C$7</f>
        <v>-0.35425422222222225</v>
      </c>
      <c r="AG45" s="34">
        <f>$T$28/'Fixed data'!$C$7</f>
        <v>-0.35425422222222225</v>
      </c>
      <c r="AH45" s="34">
        <f>$T$28/'Fixed data'!$C$7</f>
        <v>-0.35425422222222225</v>
      </c>
      <c r="AI45" s="34">
        <f>$T$28/'Fixed data'!$C$7</f>
        <v>-0.35425422222222225</v>
      </c>
      <c r="AJ45" s="34">
        <f>$T$28/'Fixed data'!$C$7</f>
        <v>-0.35425422222222225</v>
      </c>
      <c r="AK45" s="34">
        <f>$T$28/'Fixed data'!$C$7</f>
        <v>-0.35425422222222225</v>
      </c>
      <c r="AL45" s="34">
        <f>$T$28/'Fixed data'!$C$7</f>
        <v>-0.35425422222222225</v>
      </c>
      <c r="AM45" s="34">
        <f>$T$28/'Fixed data'!$C$7</f>
        <v>-0.35425422222222225</v>
      </c>
      <c r="AN45" s="34">
        <f>$T$28/'Fixed data'!$C$7</f>
        <v>-0.35425422222222225</v>
      </c>
      <c r="AO45" s="34">
        <f>$T$28/'Fixed data'!$C$7</f>
        <v>-0.35425422222222225</v>
      </c>
      <c r="AP45" s="34">
        <f>$T$28/'Fixed data'!$C$7</f>
        <v>-0.35425422222222225</v>
      </c>
      <c r="AQ45" s="34">
        <f>$T$28/'Fixed data'!$C$7</f>
        <v>-0.35425422222222225</v>
      </c>
      <c r="AR45" s="34">
        <f>$T$28/'Fixed data'!$C$7</f>
        <v>-0.35425422222222225</v>
      </c>
      <c r="AS45" s="34">
        <f>$T$28/'Fixed data'!$C$7</f>
        <v>-0.35425422222222225</v>
      </c>
      <c r="AT45" s="34">
        <f>$T$28/'Fixed data'!$C$7</f>
        <v>-0.35425422222222225</v>
      </c>
      <c r="AU45" s="34">
        <f>$T$28/'Fixed data'!$C$7</f>
        <v>-0.35425422222222225</v>
      </c>
      <c r="AV45" s="34">
        <f>$T$28/'Fixed data'!$C$7</f>
        <v>-0.35425422222222225</v>
      </c>
      <c r="AW45" s="34">
        <f>$T$28/'Fixed data'!$C$7</f>
        <v>-0.35425422222222225</v>
      </c>
      <c r="AX45" s="34">
        <f>$T$28/'Fixed data'!$C$7</f>
        <v>-0.35425422222222225</v>
      </c>
      <c r="AY45" s="34">
        <f>$T$28/'Fixed data'!$C$7</f>
        <v>-0.35425422222222225</v>
      </c>
      <c r="AZ45" s="34">
        <f>$T$28/'Fixed data'!$C$7</f>
        <v>-0.35425422222222225</v>
      </c>
      <c r="BA45" s="34">
        <f>$T$28/'Fixed data'!$C$7</f>
        <v>-0.35425422222222225</v>
      </c>
      <c r="BB45" s="34">
        <f>$T$28/'Fixed data'!$C$7</f>
        <v>-0.35425422222222225</v>
      </c>
      <c r="BC45" s="34">
        <f>$T$28/'Fixed data'!$C$7</f>
        <v>-0.35425422222222225</v>
      </c>
      <c r="BD45" s="34">
        <f>$T$28/'Fixed data'!$C$7</f>
        <v>-0.35425422222222225</v>
      </c>
    </row>
    <row r="46" spans="1:57" ht="16.5" hidden="1" customHeight="1" outlineLevel="1">
      <c r="A46" s="116"/>
      <c r="B46" s="9" t="s">
        <v>118</v>
      </c>
      <c r="C46" s="11" t="s">
        <v>140</v>
      </c>
      <c r="D46" s="9" t="s">
        <v>40</v>
      </c>
      <c r="F46" s="34"/>
      <c r="G46" s="34"/>
      <c r="H46" s="34"/>
      <c r="I46" s="34"/>
      <c r="J46" s="34"/>
      <c r="K46" s="34"/>
      <c r="L46" s="34"/>
      <c r="M46" s="34"/>
      <c r="N46" s="34"/>
      <c r="O46" s="34"/>
      <c r="P46" s="34"/>
      <c r="Q46" s="34"/>
      <c r="R46" s="34"/>
      <c r="S46" s="34"/>
      <c r="T46" s="34"/>
      <c r="U46" s="34"/>
      <c r="V46" s="34">
        <f>$U$28/'Fixed data'!$C$7</f>
        <v>-0.40227726222222226</v>
      </c>
      <c r="W46" s="34">
        <f>$U$28/'Fixed data'!$C$7</f>
        <v>-0.40227726222222226</v>
      </c>
      <c r="X46" s="34">
        <f>$U$28/'Fixed data'!$C$7</f>
        <v>-0.40227726222222226</v>
      </c>
      <c r="Y46" s="34">
        <f>$U$28/'Fixed data'!$C$7</f>
        <v>-0.40227726222222226</v>
      </c>
      <c r="Z46" s="34">
        <f>$U$28/'Fixed data'!$C$7</f>
        <v>-0.40227726222222226</v>
      </c>
      <c r="AA46" s="34">
        <f>$U$28/'Fixed data'!$C$7</f>
        <v>-0.40227726222222226</v>
      </c>
      <c r="AB46" s="34">
        <f>$U$28/'Fixed data'!$C$7</f>
        <v>-0.40227726222222226</v>
      </c>
      <c r="AC46" s="34">
        <f>$U$28/'Fixed data'!$C$7</f>
        <v>-0.40227726222222226</v>
      </c>
      <c r="AD46" s="34">
        <f>$U$28/'Fixed data'!$C$7</f>
        <v>-0.40227726222222226</v>
      </c>
      <c r="AE46" s="34">
        <f>$U$28/'Fixed data'!$C$7</f>
        <v>-0.40227726222222226</v>
      </c>
      <c r="AF46" s="34">
        <f>$U$28/'Fixed data'!$C$7</f>
        <v>-0.40227726222222226</v>
      </c>
      <c r="AG46" s="34">
        <f>$U$28/'Fixed data'!$C$7</f>
        <v>-0.40227726222222226</v>
      </c>
      <c r="AH46" s="34">
        <f>$U$28/'Fixed data'!$C$7</f>
        <v>-0.40227726222222226</v>
      </c>
      <c r="AI46" s="34">
        <f>$U$28/'Fixed data'!$C$7</f>
        <v>-0.40227726222222226</v>
      </c>
      <c r="AJ46" s="34">
        <f>$U$28/'Fixed data'!$C$7</f>
        <v>-0.40227726222222226</v>
      </c>
      <c r="AK46" s="34">
        <f>$U$28/'Fixed data'!$C$7</f>
        <v>-0.40227726222222226</v>
      </c>
      <c r="AL46" s="34">
        <f>$U$28/'Fixed data'!$C$7</f>
        <v>-0.40227726222222226</v>
      </c>
      <c r="AM46" s="34">
        <f>$U$28/'Fixed data'!$C$7</f>
        <v>-0.40227726222222226</v>
      </c>
      <c r="AN46" s="34">
        <f>$U$28/'Fixed data'!$C$7</f>
        <v>-0.40227726222222226</v>
      </c>
      <c r="AO46" s="34">
        <f>$U$28/'Fixed data'!$C$7</f>
        <v>-0.40227726222222226</v>
      </c>
      <c r="AP46" s="34">
        <f>$U$28/'Fixed data'!$C$7</f>
        <v>-0.40227726222222226</v>
      </c>
      <c r="AQ46" s="34">
        <f>$U$28/'Fixed data'!$C$7</f>
        <v>-0.40227726222222226</v>
      </c>
      <c r="AR46" s="34">
        <f>$U$28/'Fixed data'!$C$7</f>
        <v>-0.40227726222222226</v>
      </c>
      <c r="AS46" s="34">
        <f>$U$28/'Fixed data'!$C$7</f>
        <v>-0.40227726222222226</v>
      </c>
      <c r="AT46" s="34">
        <f>$U$28/'Fixed data'!$C$7</f>
        <v>-0.40227726222222226</v>
      </c>
      <c r="AU46" s="34">
        <f>$U$28/'Fixed data'!$C$7</f>
        <v>-0.40227726222222226</v>
      </c>
      <c r="AV46" s="34">
        <f>$U$28/'Fixed data'!$C$7</f>
        <v>-0.40227726222222226</v>
      </c>
      <c r="AW46" s="34">
        <f>$U$28/'Fixed data'!$C$7</f>
        <v>-0.40227726222222226</v>
      </c>
      <c r="AX46" s="34">
        <f>$U$28/'Fixed data'!$C$7</f>
        <v>-0.40227726222222226</v>
      </c>
      <c r="AY46" s="34">
        <f>$U$28/'Fixed data'!$C$7</f>
        <v>-0.40227726222222226</v>
      </c>
      <c r="AZ46" s="34">
        <f>$U$28/'Fixed data'!$C$7</f>
        <v>-0.40227726222222226</v>
      </c>
      <c r="BA46" s="34">
        <f>$U$28/'Fixed data'!$C$7</f>
        <v>-0.40227726222222226</v>
      </c>
      <c r="BB46" s="34">
        <f>$U$28/'Fixed data'!$C$7</f>
        <v>-0.40227726222222226</v>
      </c>
      <c r="BC46" s="34">
        <f>$U$28/'Fixed data'!$C$7</f>
        <v>-0.40227726222222226</v>
      </c>
      <c r="BD46" s="34">
        <f>$U$28/'Fixed data'!$C$7</f>
        <v>-0.40227726222222226</v>
      </c>
    </row>
    <row r="47" spans="1:57" ht="16.5" hidden="1" customHeight="1" outlineLevel="1">
      <c r="A47" s="116"/>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-1.3475555555555552E-3</v>
      </c>
      <c r="X47" s="34">
        <f>$V$28/'Fixed data'!$C$7</f>
        <v>-1.3475555555555552E-3</v>
      </c>
      <c r="Y47" s="34">
        <f>$V$28/'Fixed data'!$C$7</f>
        <v>-1.3475555555555552E-3</v>
      </c>
      <c r="Z47" s="34">
        <f>$V$28/'Fixed data'!$C$7</f>
        <v>-1.3475555555555552E-3</v>
      </c>
      <c r="AA47" s="34">
        <f>$V$28/'Fixed data'!$C$7</f>
        <v>-1.3475555555555552E-3</v>
      </c>
      <c r="AB47" s="34">
        <f>$V$28/'Fixed data'!$C$7</f>
        <v>-1.3475555555555552E-3</v>
      </c>
      <c r="AC47" s="34">
        <f>$V$28/'Fixed data'!$C$7</f>
        <v>-1.3475555555555552E-3</v>
      </c>
      <c r="AD47" s="34">
        <f>$V$28/'Fixed data'!$C$7</f>
        <v>-1.3475555555555552E-3</v>
      </c>
      <c r="AE47" s="34">
        <f>$V$28/'Fixed data'!$C$7</f>
        <v>-1.3475555555555552E-3</v>
      </c>
      <c r="AF47" s="34">
        <f>$V$28/'Fixed data'!$C$7</f>
        <v>-1.3475555555555552E-3</v>
      </c>
      <c r="AG47" s="34">
        <f>$V$28/'Fixed data'!$C$7</f>
        <v>-1.3475555555555552E-3</v>
      </c>
      <c r="AH47" s="34">
        <f>$V$28/'Fixed data'!$C$7</f>
        <v>-1.3475555555555552E-3</v>
      </c>
      <c r="AI47" s="34">
        <f>$V$28/'Fixed data'!$C$7</f>
        <v>-1.3475555555555552E-3</v>
      </c>
      <c r="AJ47" s="34">
        <f>$V$28/'Fixed data'!$C$7</f>
        <v>-1.3475555555555552E-3</v>
      </c>
      <c r="AK47" s="34">
        <f>$V$28/'Fixed data'!$C$7</f>
        <v>-1.3475555555555552E-3</v>
      </c>
      <c r="AL47" s="34">
        <f>$V$28/'Fixed data'!$C$7</f>
        <v>-1.3475555555555552E-3</v>
      </c>
      <c r="AM47" s="34">
        <f>$V$28/'Fixed data'!$C$7</f>
        <v>-1.3475555555555552E-3</v>
      </c>
      <c r="AN47" s="34">
        <f>$V$28/'Fixed data'!$C$7</f>
        <v>-1.3475555555555552E-3</v>
      </c>
      <c r="AO47" s="34">
        <f>$V$28/'Fixed data'!$C$7</f>
        <v>-1.3475555555555552E-3</v>
      </c>
      <c r="AP47" s="34">
        <f>$V$28/'Fixed data'!$C$7</f>
        <v>-1.3475555555555552E-3</v>
      </c>
      <c r="AQ47" s="34">
        <f>$V$28/'Fixed data'!$C$7</f>
        <v>-1.3475555555555552E-3</v>
      </c>
      <c r="AR47" s="34">
        <f>$V$28/'Fixed data'!$C$7</f>
        <v>-1.3475555555555552E-3</v>
      </c>
      <c r="AS47" s="34">
        <f>$V$28/'Fixed data'!$C$7</f>
        <v>-1.3475555555555552E-3</v>
      </c>
      <c r="AT47" s="34">
        <f>$V$28/'Fixed data'!$C$7</f>
        <v>-1.3475555555555552E-3</v>
      </c>
      <c r="AU47" s="34">
        <f>$V$28/'Fixed data'!$C$7</f>
        <v>-1.3475555555555552E-3</v>
      </c>
      <c r="AV47" s="34">
        <f>$V$28/'Fixed data'!$C$7</f>
        <v>-1.3475555555555552E-3</v>
      </c>
      <c r="AW47" s="34">
        <f>$V$28/'Fixed data'!$C$7</f>
        <v>-1.3475555555555552E-3</v>
      </c>
      <c r="AX47" s="34">
        <f>$V$28/'Fixed data'!$C$7</f>
        <v>-1.3475555555555552E-3</v>
      </c>
      <c r="AY47" s="34">
        <f>$V$28/'Fixed data'!$C$7</f>
        <v>-1.3475555555555552E-3</v>
      </c>
      <c r="AZ47" s="34">
        <f>$V$28/'Fixed data'!$C$7</f>
        <v>-1.3475555555555552E-3</v>
      </c>
      <c r="BA47" s="34">
        <f>$V$28/'Fixed data'!$C$7</f>
        <v>-1.3475555555555552E-3</v>
      </c>
      <c r="BB47" s="34">
        <f>$V$28/'Fixed data'!$C$7</f>
        <v>-1.3475555555555552E-3</v>
      </c>
      <c r="BC47" s="34">
        <f>$V$28/'Fixed data'!$C$7</f>
        <v>-1.3475555555555552E-3</v>
      </c>
      <c r="BD47" s="34">
        <f>$V$28/'Fixed data'!$C$7</f>
        <v>-1.3475555555555552E-3</v>
      </c>
    </row>
    <row r="48" spans="1:57" ht="16.5" hidden="1" customHeight="1" outlineLevel="1">
      <c r="A48" s="116"/>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-1.3475555555555552E-3</v>
      </c>
      <c r="Y48" s="34">
        <f>$W$28/'Fixed data'!$C$7</f>
        <v>-1.3475555555555552E-3</v>
      </c>
      <c r="Z48" s="34">
        <f>$W$28/'Fixed data'!$C$7</f>
        <v>-1.3475555555555552E-3</v>
      </c>
      <c r="AA48" s="34">
        <f>$W$28/'Fixed data'!$C$7</f>
        <v>-1.3475555555555552E-3</v>
      </c>
      <c r="AB48" s="34">
        <f>$W$28/'Fixed data'!$C$7</f>
        <v>-1.3475555555555552E-3</v>
      </c>
      <c r="AC48" s="34">
        <f>$W$28/'Fixed data'!$C$7</f>
        <v>-1.3475555555555552E-3</v>
      </c>
      <c r="AD48" s="34">
        <f>$W$28/'Fixed data'!$C$7</f>
        <v>-1.3475555555555552E-3</v>
      </c>
      <c r="AE48" s="34">
        <f>$W$28/'Fixed data'!$C$7</f>
        <v>-1.3475555555555552E-3</v>
      </c>
      <c r="AF48" s="34">
        <f>$W$28/'Fixed data'!$C$7</f>
        <v>-1.3475555555555552E-3</v>
      </c>
      <c r="AG48" s="34">
        <f>$W$28/'Fixed data'!$C$7</f>
        <v>-1.3475555555555552E-3</v>
      </c>
      <c r="AH48" s="34">
        <f>$W$28/'Fixed data'!$C$7</f>
        <v>-1.3475555555555552E-3</v>
      </c>
      <c r="AI48" s="34">
        <f>$W$28/'Fixed data'!$C$7</f>
        <v>-1.3475555555555552E-3</v>
      </c>
      <c r="AJ48" s="34">
        <f>$W$28/'Fixed data'!$C$7</f>
        <v>-1.3475555555555552E-3</v>
      </c>
      <c r="AK48" s="34">
        <f>$W$28/'Fixed data'!$C$7</f>
        <v>-1.3475555555555552E-3</v>
      </c>
      <c r="AL48" s="34">
        <f>$W$28/'Fixed data'!$C$7</f>
        <v>-1.3475555555555552E-3</v>
      </c>
      <c r="AM48" s="34">
        <f>$W$28/'Fixed data'!$C$7</f>
        <v>-1.3475555555555552E-3</v>
      </c>
      <c r="AN48" s="34">
        <f>$W$28/'Fixed data'!$C$7</f>
        <v>-1.3475555555555552E-3</v>
      </c>
      <c r="AO48" s="34">
        <f>$W$28/'Fixed data'!$C$7</f>
        <v>-1.3475555555555552E-3</v>
      </c>
      <c r="AP48" s="34">
        <f>$W$28/'Fixed data'!$C$7</f>
        <v>-1.3475555555555552E-3</v>
      </c>
      <c r="AQ48" s="34">
        <f>$W$28/'Fixed data'!$C$7</f>
        <v>-1.3475555555555552E-3</v>
      </c>
      <c r="AR48" s="34">
        <f>$W$28/'Fixed data'!$C$7</f>
        <v>-1.3475555555555552E-3</v>
      </c>
      <c r="AS48" s="34">
        <f>$W$28/'Fixed data'!$C$7</f>
        <v>-1.3475555555555552E-3</v>
      </c>
      <c r="AT48" s="34">
        <f>$W$28/'Fixed data'!$C$7</f>
        <v>-1.3475555555555552E-3</v>
      </c>
      <c r="AU48" s="34">
        <f>$W$28/'Fixed data'!$C$7</f>
        <v>-1.3475555555555552E-3</v>
      </c>
      <c r="AV48" s="34">
        <f>$W$28/'Fixed data'!$C$7</f>
        <v>-1.3475555555555552E-3</v>
      </c>
      <c r="AW48" s="34">
        <f>$W$28/'Fixed data'!$C$7</f>
        <v>-1.3475555555555552E-3</v>
      </c>
      <c r="AX48" s="34">
        <f>$W$28/'Fixed data'!$C$7</f>
        <v>-1.3475555555555552E-3</v>
      </c>
      <c r="AY48" s="34">
        <f>$W$28/'Fixed data'!$C$7</f>
        <v>-1.3475555555555552E-3</v>
      </c>
      <c r="AZ48" s="34">
        <f>$W$28/'Fixed data'!$C$7</f>
        <v>-1.3475555555555552E-3</v>
      </c>
      <c r="BA48" s="34">
        <f>$W$28/'Fixed data'!$C$7</f>
        <v>-1.3475555555555552E-3</v>
      </c>
      <c r="BB48" s="34">
        <f>$W$28/'Fixed data'!$C$7</f>
        <v>-1.3475555555555552E-3</v>
      </c>
      <c r="BC48" s="34">
        <f>$W$28/'Fixed data'!$C$7</f>
        <v>-1.3475555555555552E-3</v>
      </c>
      <c r="BD48" s="34">
        <f>$W$28/'Fixed data'!$C$7</f>
        <v>-1.3475555555555552E-3</v>
      </c>
    </row>
    <row r="49" spans="1:56" ht="16.5" hidden="1" customHeight="1" outlineLevel="1">
      <c r="A49" s="116"/>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-1.3475555555555552E-3</v>
      </c>
      <c r="Z49" s="34">
        <f>$X$28/'Fixed data'!$C$7</f>
        <v>-1.3475555555555552E-3</v>
      </c>
      <c r="AA49" s="34">
        <f>$X$28/'Fixed data'!$C$7</f>
        <v>-1.3475555555555552E-3</v>
      </c>
      <c r="AB49" s="34">
        <f>$X$28/'Fixed data'!$C$7</f>
        <v>-1.3475555555555552E-3</v>
      </c>
      <c r="AC49" s="34">
        <f>$X$28/'Fixed data'!$C$7</f>
        <v>-1.3475555555555552E-3</v>
      </c>
      <c r="AD49" s="34">
        <f>$X$28/'Fixed data'!$C$7</f>
        <v>-1.3475555555555552E-3</v>
      </c>
      <c r="AE49" s="34">
        <f>$X$28/'Fixed data'!$C$7</f>
        <v>-1.3475555555555552E-3</v>
      </c>
      <c r="AF49" s="34">
        <f>$X$28/'Fixed data'!$C$7</f>
        <v>-1.3475555555555552E-3</v>
      </c>
      <c r="AG49" s="34">
        <f>$X$28/'Fixed data'!$C$7</f>
        <v>-1.3475555555555552E-3</v>
      </c>
      <c r="AH49" s="34">
        <f>$X$28/'Fixed data'!$C$7</f>
        <v>-1.3475555555555552E-3</v>
      </c>
      <c r="AI49" s="34">
        <f>$X$28/'Fixed data'!$C$7</f>
        <v>-1.3475555555555552E-3</v>
      </c>
      <c r="AJ49" s="34">
        <f>$X$28/'Fixed data'!$C$7</f>
        <v>-1.3475555555555552E-3</v>
      </c>
      <c r="AK49" s="34">
        <f>$X$28/'Fixed data'!$C$7</f>
        <v>-1.3475555555555552E-3</v>
      </c>
      <c r="AL49" s="34">
        <f>$X$28/'Fixed data'!$C$7</f>
        <v>-1.3475555555555552E-3</v>
      </c>
      <c r="AM49" s="34">
        <f>$X$28/'Fixed data'!$C$7</f>
        <v>-1.3475555555555552E-3</v>
      </c>
      <c r="AN49" s="34">
        <f>$X$28/'Fixed data'!$C$7</f>
        <v>-1.3475555555555552E-3</v>
      </c>
      <c r="AO49" s="34">
        <f>$X$28/'Fixed data'!$C$7</f>
        <v>-1.3475555555555552E-3</v>
      </c>
      <c r="AP49" s="34">
        <f>$X$28/'Fixed data'!$C$7</f>
        <v>-1.3475555555555552E-3</v>
      </c>
      <c r="AQ49" s="34">
        <f>$X$28/'Fixed data'!$C$7</f>
        <v>-1.3475555555555552E-3</v>
      </c>
      <c r="AR49" s="34">
        <f>$X$28/'Fixed data'!$C$7</f>
        <v>-1.3475555555555552E-3</v>
      </c>
      <c r="AS49" s="34">
        <f>$X$28/'Fixed data'!$C$7</f>
        <v>-1.3475555555555552E-3</v>
      </c>
      <c r="AT49" s="34">
        <f>$X$28/'Fixed data'!$C$7</f>
        <v>-1.3475555555555552E-3</v>
      </c>
      <c r="AU49" s="34">
        <f>$X$28/'Fixed data'!$C$7</f>
        <v>-1.3475555555555552E-3</v>
      </c>
      <c r="AV49" s="34">
        <f>$X$28/'Fixed data'!$C$7</f>
        <v>-1.3475555555555552E-3</v>
      </c>
      <c r="AW49" s="34">
        <f>$X$28/'Fixed data'!$C$7</f>
        <v>-1.3475555555555552E-3</v>
      </c>
      <c r="AX49" s="34">
        <f>$X$28/'Fixed data'!$C$7</f>
        <v>-1.3475555555555552E-3</v>
      </c>
      <c r="AY49" s="34">
        <f>$X$28/'Fixed data'!$C$7</f>
        <v>-1.3475555555555552E-3</v>
      </c>
      <c r="AZ49" s="34">
        <f>$X$28/'Fixed data'!$C$7</f>
        <v>-1.3475555555555552E-3</v>
      </c>
      <c r="BA49" s="34">
        <f>$X$28/'Fixed data'!$C$7</f>
        <v>-1.3475555555555552E-3</v>
      </c>
      <c r="BB49" s="34">
        <f>$X$28/'Fixed data'!$C$7</f>
        <v>-1.3475555555555552E-3</v>
      </c>
      <c r="BC49" s="34">
        <f>$X$28/'Fixed data'!$C$7</f>
        <v>-1.3475555555555552E-3</v>
      </c>
      <c r="BD49" s="34">
        <f>$X$28/'Fixed data'!$C$7</f>
        <v>-1.3475555555555552E-3</v>
      </c>
    </row>
    <row r="50" spans="1:56" ht="16.5" hidden="1" customHeight="1" outlineLevel="1">
      <c r="A50" s="116"/>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-1.3475555555555552E-3</v>
      </c>
      <c r="AA50" s="34">
        <f>$Y$28/'Fixed data'!$C$7</f>
        <v>-1.3475555555555552E-3</v>
      </c>
      <c r="AB50" s="34">
        <f>$Y$28/'Fixed data'!$C$7</f>
        <v>-1.3475555555555552E-3</v>
      </c>
      <c r="AC50" s="34">
        <f>$Y$28/'Fixed data'!$C$7</f>
        <v>-1.3475555555555552E-3</v>
      </c>
      <c r="AD50" s="34">
        <f>$Y$28/'Fixed data'!$C$7</f>
        <v>-1.3475555555555552E-3</v>
      </c>
      <c r="AE50" s="34">
        <f>$Y$28/'Fixed data'!$C$7</f>
        <v>-1.3475555555555552E-3</v>
      </c>
      <c r="AF50" s="34">
        <f>$Y$28/'Fixed data'!$C$7</f>
        <v>-1.3475555555555552E-3</v>
      </c>
      <c r="AG50" s="34">
        <f>$Y$28/'Fixed data'!$C$7</f>
        <v>-1.3475555555555552E-3</v>
      </c>
      <c r="AH50" s="34">
        <f>$Y$28/'Fixed data'!$C$7</f>
        <v>-1.3475555555555552E-3</v>
      </c>
      <c r="AI50" s="34">
        <f>$Y$28/'Fixed data'!$C$7</f>
        <v>-1.3475555555555552E-3</v>
      </c>
      <c r="AJ50" s="34">
        <f>$Y$28/'Fixed data'!$C$7</f>
        <v>-1.3475555555555552E-3</v>
      </c>
      <c r="AK50" s="34">
        <f>$Y$28/'Fixed data'!$C$7</f>
        <v>-1.3475555555555552E-3</v>
      </c>
      <c r="AL50" s="34">
        <f>$Y$28/'Fixed data'!$C$7</f>
        <v>-1.3475555555555552E-3</v>
      </c>
      <c r="AM50" s="34">
        <f>$Y$28/'Fixed data'!$C$7</f>
        <v>-1.3475555555555552E-3</v>
      </c>
      <c r="AN50" s="34">
        <f>$Y$28/'Fixed data'!$C$7</f>
        <v>-1.3475555555555552E-3</v>
      </c>
      <c r="AO50" s="34">
        <f>$Y$28/'Fixed data'!$C$7</f>
        <v>-1.3475555555555552E-3</v>
      </c>
      <c r="AP50" s="34">
        <f>$Y$28/'Fixed data'!$C$7</f>
        <v>-1.3475555555555552E-3</v>
      </c>
      <c r="AQ50" s="34">
        <f>$Y$28/'Fixed data'!$C$7</f>
        <v>-1.3475555555555552E-3</v>
      </c>
      <c r="AR50" s="34">
        <f>$Y$28/'Fixed data'!$C$7</f>
        <v>-1.3475555555555552E-3</v>
      </c>
      <c r="AS50" s="34">
        <f>$Y$28/'Fixed data'!$C$7</f>
        <v>-1.3475555555555552E-3</v>
      </c>
      <c r="AT50" s="34">
        <f>$Y$28/'Fixed data'!$C$7</f>
        <v>-1.3475555555555552E-3</v>
      </c>
      <c r="AU50" s="34">
        <f>$Y$28/'Fixed data'!$C$7</f>
        <v>-1.3475555555555552E-3</v>
      </c>
      <c r="AV50" s="34">
        <f>$Y$28/'Fixed data'!$C$7</f>
        <v>-1.3475555555555552E-3</v>
      </c>
      <c r="AW50" s="34">
        <f>$Y$28/'Fixed data'!$C$7</f>
        <v>-1.3475555555555552E-3</v>
      </c>
      <c r="AX50" s="34">
        <f>$Y$28/'Fixed data'!$C$7</f>
        <v>-1.3475555555555552E-3</v>
      </c>
      <c r="AY50" s="34">
        <f>$Y$28/'Fixed data'!$C$7</f>
        <v>-1.3475555555555552E-3</v>
      </c>
      <c r="AZ50" s="34">
        <f>$Y$28/'Fixed data'!$C$7</f>
        <v>-1.3475555555555552E-3</v>
      </c>
      <c r="BA50" s="34">
        <f>$Y$28/'Fixed data'!$C$7</f>
        <v>-1.3475555555555552E-3</v>
      </c>
      <c r="BB50" s="34">
        <f>$Y$28/'Fixed data'!$C$7</f>
        <v>-1.3475555555555552E-3</v>
      </c>
      <c r="BC50" s="34">
        <f>$Y$28/'Fixed data'!$C$7</f>
        <v>-1.3475555555555552E-3</v>
      </c>
      <c r="BD50" s="34">
        <f>$Y$28/'Fixed data'!$C$7</f>
        <v>-1.3475555555555552E-3</v>
      </c>
    </row>
    <row r="51" spans="1:56" ht="16.5" hidden="1" customHeight="1" outlineLevel="1">
      <c r="A51" s="116"/>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-1.3475555555555552E-3</v>
      </c>
      <c r="AB51" s="34">
        <f>$Z$28/'Fixed data'!$C$7</f>
        <v>-1.3475555555555552E-3</v>
      </c>
      <c r="AC51" s="34">
        <f>$Z$28/'Fixed data'!$C$7</f>
        <v>-1.3475555555555552E-3</v>
      </c>
      <c r="AD51" s="34">
        <f>$Z$28/'Fixed data'!$C$7</f>
        <v>-1.3475555555555552E-3</v>
      </c>
      <c r="AE51" s="34">
        <f>$Z$28/'Fixed data'!$C$7</f>
        <v>-1.3475555555555552E-3</v>
      </c>
      <c r="AF51" s="34">
        <f>$Z$28/'Fixed data'!$C$7</f>
        <v>-1.3475555555555552E-3</v>
      </c>
      <c r="AG51" s="34">
        <f>$Z$28/'Fixed data'!$C$7</f>
        <v>-1.3475555555555552E-3</v>
      </c>
      <c r="AH51" s="34">
        <f>$Z$28/'Fixed data'!$C$7</f>
        <v>-1.3475555555555552E-3</v>
      </c>
      <c r="AI51" s="34">
        <f>$Z$28/'Fixed data'!$C$7</f>
        <v>-1.3475555555555552E-3</v>
      </c>
      <c r="AJ51" s="34">
        <f>$Z$28/'Fixed data'!$C$7</f>
        <v>-1.3475555555555552E-3</v>
      </c>
      <c r="AK51" s="34">
        <f>$Z$28/'Fixed data'!$C$7</f>
        <v>-1.3475555555555552E-3</v>
      </c>
      <c r="AL51" s="34">
        <f>$Z$28/'Fixed data'!$C$7</f>
        <v>-1.3475555555555552E-3</v>
      </c>
      <c r="AM51" s="34">
        <f>$Z$28/'Fixed data'!$C$7</f>
        <v>-1.3475555555555552E-3</v>
      </c>
      <c r="AN51" s="34">
        <f>$Z$28/'Fixed data'!$C$7</f>
        <v>-1.3475555555555552E-3</v>
      </c>
      <c r="AO51" s="34">
        <f>$Z$28/'Fixed data'!$C$7</f>
        <v>-1.3475555555555552E-3</v>
      </c>
      <c r="AP51" s="34">
        <f>$Z$28/'Fixed data'!$C$7</f>
        <v>-1.3475555555555552E-3</v>
      </c>
      <c r="AQ51" s="34">
        <f>$Z$28/'Fixed data'!$C$7</f>
        <v>-1.3475555555555552E-3</v>
      </c>
      <c r="AR51" s="34">
        <f>$Z$28/'Fixed data'!$C$7</f>
        <v>-1.3475555555555552E-3</v>
      </c>
      <c r="AS51" s="34">
        <f>$Z$28/'Fixed data'!$C$7</f>
        <v>-1.3475555555555552E-3</v>
      </c>
      <c r="AT51" s="34">
        <f>$Z$28/'Fixed data'!$C$7</f>
        <v>-1.3475555555555552E-3</v>
      </c>
      <c r="AU51" s="34">
        <f>$Z$28/'Fixed data'!$C$7</f>
        <v>-1.3475555555555552E-3</v>
      </c>
      <c r="AV51" s="34">
        <f>$Z$28/'Fixed data'!$C$7</f>
        <v>-1.3475555555555552E-3</v>
      </c>
      <c r="AW51" s="34">
        <f>$Z$28/'Fixed data'!$C$7</f>
        <v>-1.3475555555555552E-3</v>
      </c>
      <c r="AX51" s="34">
        <f>$Z$28/'Fixed data'!$C$7</f>
        <v>-1.3475555555555552E-3</v>
      </c>
      <c r="AY51" s="34">
        <f>$Z$28/'Fixed data'!$C$7</f>
        <v>-1.3475555555555552E-3</v>
      </c>
      <c r="AZ51" s="34">
        <f>$Z$28/'Fixed data'!$C$7</f>
        <v>-1.3475555555555552E-3</v>
      </c>
      <c r="BA51" s="34">
        <f>$Z$28/'Fixed data'!$C$7</f>
        <v>-1.3475555555555552E-3</v>
      </c>
      <c r="BB51" s="34">
        <f>$Z$28/'Fixed data'!$C$7</f>
        <v>-1.3475555555555552E-3</v>
      </c>
      <c r="BC51" s="34">
        <f>$Z$28/'Fixed data'!$C$7</f>
        <v>-1.3475555555555552E-3</v>
      </c>
      <c r="BD51" s="34">
        <f>$Z$28/'Fixed data'!$C$7</f>
        <v>-1.3475555555555552E-3</v>
      </c>
    </row>
    <row r="52" spans="1:56" ht="16.5" hidden="1" customHeight="1" outlineLevel="1">
      <c r="A52" s="116"/>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-1.3475555555555552E-3</v>
      </c>
      <c r="AC52" s="34">
        <f>$AA$28/'Fixed data'!$C$7</f>
        <v>-1.3475555555555552E-3</v>
      </c>
      <c r="AD52" s="34">
        <f>$AA$28/'Fixed data'!$C$7</f>
        <v>-1.3475555555555552E-3</v>
      </c>
      <c r="AE52" s="34">
        <f>$AA$28/'Fixed data'!$C$7</f>
        <v>-1.3475555555555552E-3</v>
      </c>
      <c r="AF52" s="34">
        <f>$AA$28/'Fixed data'!$C$7</f>
        <v>-1.3475555555555552E-3</v>
      </c>
      <c r="AG52" s="34">
        <f>$AA$28/'Fixed data'!$C$7</f>
        <v>-1.3475555555555552E-3</v>
      </c>
      <c r="AH52" s="34">
        <f>$AA$28/'Fixed data'!$C$7</f>
        <v>-1.3475555555555552E-3</v>
      </c>
      <c r="AI52" s="34">
        <f>$AA$28/'Fixed data'!$C$7</f>
        <v>-1.3475555555555552E-3</v>
      </c>
      <c r="AJ52" s="34">
        <f>$AA$28/'Fixed data'!$C$7</f>
        <v>-1.3475555555555552E-3</v>
      </c>
      <c r="AK52" s="34">
        <f>$AA$28/'Fixed data'!$C$7</f>
        <v>-1.3475555555555552E-3</v>
      </c>
      <c r="AL52" s="34">
        <f>$AA$28/'Fixed data'!$C$7</f>
        <v>-1.3475555555555552E-3</v>
      </c>
      <c r="AM52" s="34">
        <f>$AA$28/'Fixed data'!$C$7</f>
        <v>-1.3475555555555552E-3</v>
      </c>
      <c r="AN52" s="34">
        <f>$AA$28/'Fixed data'!$C$7</f>
        <v>-1.3475555555555552E-3</v>
      </c>
      <c r="AO52" s="34">
        <f>$AA$28/'Fixed data'!$C$7</f>
        <v>-1.3475555555555552E-3</v>
      </c>
      <c r="AP52" s="34">
        <f>$AA$28/'Fixed data'!$C$7</f>
        <v>-1.3475555555555552E-3</v>
      </c>
      <c r="AQ52" s="34">
        <f>$AA$28/'Fixed data'!$C$7</f>
        <v>-1.3475555555555552E-3</v>
      </c>
      <c r="AR52" s="34">
        <f>$AA$28/'Fixed data'!$C$7</f>
        <v>-1.3475555555555552E-3</v>
      </c>
      <c r="AS52" s="34">
        <f>$AA$28/'Fixed data'!$C$7</f>
        <v>-1.3475555555555552E-3</v>
      </c>
      <c r="AT52" s="34">
        <f>$AA$28/'Fixed data'!$C$7</f>
        <v>-1.3475555555555552E-3</v>
      </c>
      <c r="AU52" s="34">
        <f>$AA$28/'Fixed data'!$C$7</f>
        <v>-1.3475555555555552E-3</v>
      </c>
      <c r="AV52" s="34">
        <f>$AA$28/'Fixed data'!$C$7</f>
        <v>-1.3475555555555552E-3</v>
      </c>
      <c r="AW52" s="34">
        <f>$AA$28/'Fixed data'!$C$7</f>
        <v>-1.3475555555555552E-3</v>
      </c>
      <c r="AX52" s="34">
        <f>$AA$28/'Fixed data'!$C$7</f>
        <v>-1.3475555555555552E-3</v>
      </c>
      <c r="AY52" s="34">
        <f>$AA$28/'Fixed data'!$C$7</f>
        <v>-1.3475555555555552E-3</v>
      </c>
      <c r="AZ52" s="34">
        <f>$AA$28/'Fixed data'!$C$7</f>
        <v>-1.3475555555555552E-3</v>
      </c>
      <c r="BA52" s="34">
        <f>$AA$28/'Fixed data'!$C$7</f>
        <v>-1.3475555555555552E-3</v>
      </c>
      <c r="BB52" s="34">
        <f>$AA$28/'Fixed data'!$C$7</f>
        <v>-1.3475555555555552E-3</v>
      </c>
      <c r="BC52" s="34">
        <f>$AA$28/'Fixed data'!$C$7</f>
        <v>-1.3475555555555552E-3</v>
      </c>
      <c r="BD52" s="34">
        <f>$AA$28/'Fixed data'!$C$7</f>
        <v>-1.3475555555555552E-3</v>
      </c>
    </row>
    <row r="53" spans="1:56" ht="16.5" hidden="1" customHeight="1" outlineLevel="1">
      <c r="A53" s="116"/>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-1.3475555555555552E-3</v>
      </c>
      <c r="AD53" s="34">
        <f>$AB$28/'Fixed data'!$C$7</f>
        <v>-1.3475555555555552E-3</v>
      </c>
      <c r="AE53" s="34">
        <f>$AB$28/'Fixed data'!$C$7</f>
        <v>-1.3475555555555552E-3</v>
      </c>
      <c r="AF53" s="34">
        <f>$AB$28/'Fixed data'!$C$7</f>
        <v>-1.3475555555555552E-3</v>
      </c>
      <c r="AG53" s="34">
        <f>$AB$28/'Fixed data'!$C$7</f>
        <v>-1.3475555555555552E-3</v>
      </c>
      <c r="AH53" s="34">
        <f>$AB$28/'Fixed data'!$C$7</f>
        <v>-1.3475555555555552E-3</v>
      </c>
      <c r="AI53" s="34">
        <f>$AB$28/'Fixed data'!$C$7</f>
        <v>-1.3475555555555552E-3</v>
      </c>
      <c r="AJ53" s="34">
        <f>$AB$28/'Fixed data'!$C$7</f>
        <v>-1.3475555555555552E-3</v>
      </c>
      <c r="AK53" s="34">
        <f>$AB$28/'Fixed data'!$C$7</f>
        <v>-1.3475555555555552E-3</v>
      </c>
      <c r="AL53" s="34">
        <f>$AB$28/'Fixed data'!$C$7</f>
        <v>-1.3475555555555552E-3</v>
      </c>
      <c r="AM53" s="34">
        <f>$AB$28/'Fixed data'!$C$7</f>
        <v>-1.3475555555555552E-3</v>
      </c>
      <c r="AN53" s="34">
        <f>$AB$28/'Fixed data'!$C$7</f>
        <v>-1.3475555555555552E-3</v>
      </c>
      <c r="AO53" s="34">
        <f>$AB$28/'Fixed data'!$C$7</f>
        <v>-1.3475555555555552E-3</v>
      </c>
      <c r="AP53" s="34">
        <f>$AB$28/'Fixed data'!$C$7</f>
        <v>-1.3475555555555552E-3</v>
      </c>
      <c r="AQ53" s="34">
        <f>$AB$28/'Fixed data'!$C$7</f>
        <v>-1.3475555555555552E-3</v>
      </c>
      <c r="AR53" s="34">
        <f>$AB$28/'Fixed data'!$C$7</f>
        <v>-1.3475555555555552E-3</v>
      </c>
      <c r="AS53" s="34">
        <f>$AB$28/'Fixed data'!$C$7</f>
        <v>-1.3475555555555552E-3</v>
      </c>
      <c r="AT53" s="34">
        <f>$AB$28/'Fixed data'!$C$7</f>
        <v>-1.3475555555555552E-3</v>
      </c>
      <c r="AU53" s="34">
        <f>$AB$28/'Fixed data'!$C$7</f>
        <v>-1.3475555555555552E-3</v>
      </c>
      <c r="AV53" s="34">
        <f>$AB$28/'Fixed data'!$C$7</f>
        <v>-1.3475555555555552E-3</v>
      </c>
      <c r="AW53" s="34">
        <f>$AB$28/'Fixed data'!$C$7</f>
        <v>-1.3475555555555552E-3</v>
      </c>
      <c r="AX53" s="34">
        <f>$AB$28/'Fixed data'!$C$7</f>
        <v>-1.3475555555555552E-3</v>
      </c>
      <c r="AY53" s="34">
        <f>$AB$28/'Fixed data'!$C$7</f>
        <v>-1.3475555555555552E-3</v>
      </c>
      <c r="AZ53" s="34">
        <f>$AB$28/'Fixed data'!$C$7</f>
        <v>-1.3475555555555552E-3</v>
      </c>
      <c r="BA53" s="34">
        <f>$AB$28/'Fixed data'!$C$7</f>
        <v>-1.3475555555555552E-3</v>
      </c>
      <c r="BB53" s="34">
        <f>$AB$28/'Fixed data'!$C$7</f>
        <v>-1.3475555555555552E-3</v>
      </c>
      <c r="BC53" s="34">
        <f>$AB$28/'Fixed data'!$C$7</f>
        <v>-1.3475555555555552E-3</v>
      </c>
      <c r="BD53" s="34">
        <f>$AB$28/'Fixed data'!$C$7</f>
        <v>-1.3475555555555552E-3</v>
      </c>
    </row>
    <row r="54" spans="1:56" ht="16.5" hidden="1" customHeight="1" outlineLevel="1">
      <c r="A54" s="116"/>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-1.3475555555555552E-3</v>
      </c>
      <c r="AE54" s="34">
        <f>$AC$28/'Fixed data'!$C$7</f>
        <v>-1.3475555555555552E-3</v>
      </c>
      <c r="AF54" s="34">
        <f>$AC$28/'Fixed data'!$C$7</f>
        <v>-1.3475555555555552E-3</v>
      </c>
      <c r="AG54" s="34">
        <f>$AC$28/'Fixed data'!$C$7</f>
        <v>-1.3475555555555552E-3</v>
      </c>
      <c r="AH54" s="34">
        <f>$AC$28/'Fixed data'!$C$7</f>
        <v>-1.3475555555555552E-3</v>
      </c>
      <c r="AI54" s="34">
        <f>$AC$28/'Fixed data'!$C$7</f>
        <v>-1.3475555555555552E-3</v>
      </c>
      <c r="AJ54" s="34">
        <f>$AC$28/'Fixed data'!$C$7</f>
        <v>-1.3475555555555552E-3</v>
      </c>
      <c r="AK54" s="34">
        <f>$AC$28/'Fixed data'!$C$7</f>
        <v>-1.3475555555555552E-3</v>
      </c>
      <c r="AL54" s="34">
        <f>$AC$28/'Fixed data'!$C$7</f>
        <v>-1.3475555555555552E-3</v>
      </c>
      <c r="AM54" s="34">
        <f>$AC$28/'Fixed data'!$C$7</f>
        <v>-1.3475555555555552E-3</v>
      </c>
      <c r="AN54" s="34">
        <f>$AC$28/'Fixed data'!$C$7</f>
        <v>-1.3475555555555552E-3</v>
      </c>
      <c r="AO54" s="34">
        <f>$AC$28/'Fixed data'!$C$7</f>
        <v>-1.3475555555555552E-3</v>
      </c>
      <c r="AP54" s="34">
        <f>$AC$28/'Fixed data'!$C$7</f>
        <v>-1.3475555555555552E-3</v>
      </c>
      <c r="AQ54" s="34">
        <f>$AC$28/'Fixed data'!$C$7</f>
        <v>-1.3475555555555552E-3</v>
      </c>
      <c r="AR54" s="34">
        <f>$AC$28/'Fixed data'!$C$7</f>
        <v>-1.3475555555555552E-3</v>
      </c>
      <c r="AS54" s="34">
        <f>$AC$28/'Fixed data'!$C$7</f>
        <v>-1.3475555555555552E-3</v>
      </c>
      <c r="AT54" s="34">
        <f>$AC$28/'Fixed data'!$C$7</f>
        <v>-1.3475555555555552E-3</v>
      </c>
      <c r="AU54" s="34">
        <f>$AC$28/'Fixed data'!$C$7</f>
        <v>-1.3475555555555552E-3</v>
      </c>
      <c r="AV54" s="34">
        <f>$AC$28/'Fixed data'!$C$7</f>
        <v>-1.3475555555555552E-3</v>
      </c>
      <c r="AW54" s="34">
        <f>$AC$28/'Fixed data'!$C$7</f>
        <v>-1.3475555555555552E-3</v>
      </c>
      <c r="AX54" s="34">
        <f>$AC$28/'Fixed data'!$C$7</f>
        <v>-1.3475555555555552E-3</v>
      </c>
      <c r="AY54" s="34">
        <f>$AC$28/'Fixed data'!$C$7</f>
        <v>-1.3475555555555552E-3</v>
      </c>
      <c r="AZ54" s="34">
        <f>$AC$28/'Fixed data'!$C$7</f>
        <v>-1.3475555555555552E-3</v>
      </c>
      <c r="BA54" s="34">
        <f>$AC$28/'Fixed data'!$C$7</f>
        <v>-1.3475555555555552E-3</v>
      </c>
      <c r="BB54" s="34">
        <f>$AC$28/'Fixed data'!$C$7</f>
        <v>-1.3475555555555552E-3</v>
      </c>
      <c r="BC54" s="34">
        <f>$AC$28/'Fixed data'!$C$7</f>
        <v>-1.3475555555555552E-3</v>
      </c>
      <c r="BD54" s="34">
        <f>$AC$28/'Fixed data'!$C$7</f>
        <v>-1.3475555555555552E-3</v>
      </c>
    </row>
    <row r="55" spans="1:56" ht="16.5" hidden="1" customHeight="1" outlineLevel="1">
      <c r="A55" s="116"/>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-1.3475555555555552E-3</v>
      </c>
      <c r="AF55" s="34">
        <f>$AD$28/'Fixed data'!$C$7</f>
        <v>-1.3475555555555552E-3</v>
      </c>
      <c r="AG55" s="34">
        <f>$AD$28/'Fixed data'!$C$7</f>
        <v>-1.3475555555555552E-3</v>
      </c>
      <c r="AH55" s="34">
        <f>$AD$28/'Fixed data'!$C$7</f>
        <v>-1.3475555555555552E-3</v>
      </c>
      <c r="AI55" s="34">
        <f>$AD$28/'Fixed data'!$C$7</f>
        <v>-1.3475555555555552E-3</v>
      </c>
      <c r="AJ55" s="34">
        <f>$AD$28/'Fixed data'!$C$7</f>
        <v>-1.3475555555555552E-3</v>
      </c>
      <c r="AK55" s="34">
        <f>$AD$28/'Fixed data'!$C$7</f>
        <v>-1.3475555555555552E-3</v>
      </c>
      <c r="AL55" s="34">
        <f>$AD$28/'Fixed data'!$C$7</f>
        <v>-1.3475555555555552E-3</v>
      </c>
      <c r="AM55" s="34">
        <f>$AD$28/'Fixed data'!$C$7</f>
        <v>-1.3475555555555552E-3</v>
      </c>
      <c r="AN55" s="34">
        <f>$AD$28/'Fixed data'!$C$7</f>
        <v>-1.3475555555555552E-3</v>
      </c>
      <c r="AO55" s="34">
        <f>$AD$28/'Fixed data'!$C$7</f>
        <v>-1.3475555555555552E-3</v>
      </c>
      <c r="AP55" s="34">
        <f>$AD$28/'Fixed data'!$C$7</f>
        <v>-1.3475555555555552E-3</v>
      </c>
      <c r="AQ55" s="34">
        <f>$AD$28/'Fixed data'!$C$7</f>
        <v>-1.3475555555555552E-3</v>
      </c>
      <c r="AR55" s="34">
        <f>$AD$28/'Fixed data'!$C$7</f>
        <v>-1.3475555555555552E-3</v>
      </c>
      <c r="AS55" s="34">
        <f>$AD$28/'Fixed data'!$C$7</f>
        <v>-1.3475555555555552E-3</v>
      </c>
      <c r="AT55" s="34">
        <f>$AD$28/'Fixed data'!$C$7</f>
        <v>-1.3475555555555552E-3</v>
      </c>
      <c r="AU55" s="34">
        <f>$AD$28/'Fixed data'!$C$7</f>
        <v>-1.3475555555555552E-3</v>
      </c>
      <c r="AV55" s="34">
        <f>$AD$28/'Fixed data'!$C$7</f>
        <v>-1.3475555555555552E-3</v>
      </c>
      <c r="AW55" s="34">
        <f>$AD$28/'Fixed data'!$C$7</f>
        <v>-1.3475555555555552E-3</v>
      </c>
      <c r="AX55" s="34">
        <f>$AD$28/'Fixed data'!$C$7</f>
        <v>-1.3475555555555552E-3</v>
      </c>
      <c r="AY55" s="34">
        <f>$AD$28/'Fixed data'!$C$7</f>
        <v>-1.3475555555555552E-3</v>
      </c>
      <c r="AZ55" s="34">
        <f>$AD$28/'Fixed data'!$C$7</f>
        <v>-1.3475555555555552E-3</v>
      </c>
      <c r="BA55" s="34">
        <f>$AD$28/'Fixed data'!$C$7</f>
        <v>-1.3475555555555552E-3</v>
      </c>
      <c r="BB55" s="34">
        <f>$AD$28/'Fixed data'!$C$7</f>
        <v>-1.3475555555555552E-3</v>
      </c>
      <c r="BC55" s="34">
        <f>$AD$28/'Fixed data'!$C$7</f>
        <v>-1.3475555555555552E-3</v>
      </c>
      <c r="BD55" s="34">
        <f>$AD$28/'Fixed data'!$C$7</f>
        <v>-1.3475555555555552E-3</v>
      </c>
    </row>
    <row r="56" spans="1:56" ht="16.5" hidden="1" customHeight="1" outlineLevel="1">
      <c r="A56" s="116"/>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-1.3475555555555552E-3</v>
      </c>
      <c r="AG56" s="34">
        <f>$AE$28/'Fixed data'!$C$7</f>
        <v>-1.3475555555555552E-3</v>
      </c>
      <c r="AH56" s="34">
        <f>$AE$28/'Fixed data'!$C$7</f>
        <v>-1.3475555555555552E-3</v>
      </c>
      <c r="AI56" s="34">
        <f>$AE$28/'Fixed data'!$C$7</f>
        <v>-1.3475555555555552E-3</v>
      </c>
      <c r="AJ56" s="34">
        <f>$AE$28/'Fixed data'!$C$7</f>
        <v>-1.3475555555555552E-3</v>
      </c>
      <c r="AK56" s="34">
        <f>$AE$28/'Fixed data'!$C$7</f>
        <v>-1.3475555555555552E-3</v>
      </c>
      <c r="AL56" s="34">
        <f>$AE$28/'Fixed data'!$C$7</f>
        <v>-1.3475555555555552E-3</v>
      </c>
      <c r="AM56" s="34">
        <f>$AE$28/'Fixed data'!$C$7</f>
        <v>-1.3475555555555552E-3</v>
      </c>
      <c r="AN56" s="34">
        <f>$AE$28/'Fixed data'!$C$7</f>
        <v>-1.3475555555555552E-3</v>
      </c>
      <c r="AO56" s="34">
        <f>$AE$28/'Fixed data'!$C$7</f>
        <v>-1.3475555555555552E-3</v>
      </c>
      <c r="AP56" s="34">
        <f>$AE$28/'Fixed data'!$C$7</f>
        <v>-1.3475555555555552E-3</v>
      </c>
      <c r="AQ56" s="34">
        <f>$AE$28/'Fixed data'!$C$7</f>
        <v>-1.3475555555555552E-3</v>
      </c>
      <c r="AR56" s="34">
        <f>$AE$28/'Fixed data'!$C$7</f>
        <v>-1.3475555555555552E-3</v>
      </c>
      <c r="AS56" s="34">
        <f>$AE$28/'Fixed data'!$C$7</f>
        <v>-1.3475555555555552E-3</v>
      </c>
      <c r="AT56" s="34">
        <f>$AE$28/'Fixed data'!$C$7</f>
        <v>-1.3475555555555552E-3</v>
      </c>
      <c r="AU56" s="34">
        <f>$AE$28/'Fixed data'!$C$7</f>
        <v>-1.3475555555555552E-3</v>
      </c>
      <c r="AV56" s="34">
        <f>$AE$28/'Fixed data'!$C$7</f>
        <v>-1.3475555555555552E-3</v>
      </c>
      <c r="AW56" s="34">
        <f>$AE$28/'Fixed data'!$C$7</f>
        <v>-1.3475555555555552E-3</v>
      </c>
      <c r="AX56" s="34">
        <f>$AE$28/'Fixed data'!$C$7</f>
        <v>-1.3475555555555552E-3</v>
      </c>
      <c r="AY56" s="34">
        <f>$AE$28/'Fixed data'!$C$7</f>
        <v>-1.3475555555555552E-3</v>
      </c>
      <c r="AZ56" s="34">
        <f>$AE$28/'Fixed data'!$C$7</f>
        <v>-1.3475555555555552E-3</v>
      </c>
      <c r="BA56" s="34">
        <f>$AE$28/'Fixed data'!$C$7</f>
        <v>-1.3475555555555552E-3</v>
      </c>
      <c r="BB56" s="34">
        <f>$AE$28/'Fixed data'!$C$7</f>
        <v>-1.3475555555555552E-3</v>
      </c>
      <c r="BC56" s="34">
        <f>$AE$28/'Fixed data'!$C$7</f>
        <v>-1.3475555555555552E-3</v>
      </c>
      <c r="BD56" s="34">
        <f>$AE$28/'Fixed data'!$C$7</f>
        <v>-1.3475555555555552E-3</v>
      </c>
    </row>
    <row r="57" spans="1:56" ht="16.5" hidden="1" customHeight="1" outlineLevel="1">
      <c r="A57" s="116"/>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-1.3475555555555552E-3</v>
      </c>
      <c r="AH57" s="34">
        <f>$AF$28/'Fixed data'!$C$7</f>
        <v>-1.3475555555555552E-3</v>
      </c>
      <c r="AI57" s="34">
        <f>$AF$28/'Fixed data'!$C$7</f>
        <v>-1.3475555555555552E-3</v>
      </c>
      <c r="AJ57" s="34">
        <f>$AF$28/'Fixed data'!$C$7</f>
        <v>-1.3475555555555552E-3</v>
      </c>
      <c r="AK57" s="34">
        <f>$AF$28/'Fixed data'!$C$7</f>
        <v>-1.3475555555555552E-3</v>
      </c>
      <c r="AL57" s="34">
        <f>$AF$28/'Fixed data'!$C$7</f>
        <v>-1.3475555555555552E-3</v>
      </c>
      <c r="AM57" s="34">
        <f>$AF$28/'Fixed data'!$C$7</f>
        <v>-1.3475555555555552E-3</v>
      </c>
      <c r="AN57" s="34">
        <f>$AF$28/'Fixed data'!$C$7</f>
        <v>-1.3475555555555552E-3</v>
      </c>
      <c r="AO57" s="34">
        <f>$AF$28/'Fixed data'!$C$7</f>
        <v>-1.3475555555555552E-3</v>
      </c>
      <c r="AP57" s="34">
        <f>$AF$28/'Fixed data'!$C$7</f>
        <v>-1.3475555555555552E-3</v>
      </c>
      <c r="AQ57" s="34">
        <f>$AF$28/'Fixed data'!$C$7</f>
        <v>-1.3475555555555552E-3</v>
      </c>
      <c r="AR57" s="34">
        <f>$AF$28/'Fixed data'!$C$7</f>
        <v>-1.3475555555555552E-3</v>
      </c>
      <c r="AS57" s="34">
        <f>$AF$28/'Fixed data'!$C$7</f>
        <v>-1.3475555555555552E-3</v>
      </c>
      <c r="AT57" s="34">
        <f>$AF$28/'Fixed data'!$C$7</f>
        <v>-1.3475555555555552E-3</v>
      </c>
      <c r="AU57" s="34">
        <f>$AF$28/'Fixed data'!$C$7</f>
        <v>-1.3475555555555552E-3</v>
      </c>
      <c r="AV57" s="34">
        <f>$AF$28/'Fixed data'!$C$7</f>
        <v>-1.3475555555555552E-3</v>
      </c>
      <c r="AW57" s="34">
        <f>$AF$28/'Fixed data'!$C$7</f>
        <v>-1.3475555555555552E-3</v>
      </c>
      <c r="AX57" s="34">
        <f>$AF$28/'Fixed data'!$C$7</f>
        <v>-1.3475555555555552E-3</v>
      </c>
      <c r="AY57" s="34">
        <f>$AF$28/'Fixed data'!$C$7</f>
        <v>-1.3475555555555552E-3</v>
      </c>
      <c r="AZ57" s="34">
        <f>$AF$28/'Fixed data'!$C$7</f>
        <v>-1.3475555555555552E-3</v>
      </c>
      <c r="BA57" s="34">
        <f>$AF$28/'Fixed data'!$C$7</f>
        <v>-1.3475555555555552E-3</v>
      </c>
      <c r="BB57" s="34">
        <f>$AF$28/'Fixed data'!$C$7</f>
        <v>-1.3475555555555552E-3</v>
      </c>
      <c r="BC57" s="34">
        <f>$AF$28/'Fixed data'!$C$7</f>
        <v>-1.3475555555555552E-3</v>
      </c>
      <c r="BD57" s="34">
        <f>$AF$28/'Fixed data'!$C$7</f>
        <v>-1.3475555555555552E-3</v>
      </c>
    </row>
    <row r="58" spans="1:56" ht="16.5" hidden="1" customHeight="1" outlineLevel="1">
      <c r="A58" s="116"/>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-1.3475555555555552E-3</v>
      </c>
      <c r="AI58" s="34">
        <f>$AG$28/'Fixed data'!$C$7</f>
        <v>-1.3475555555555552E-3</v>
      </c>
      <c r="AJ58" s="34">
        <f>$AG$28/'Fixed data'!$C$7</f>
        <v>-1.3475555555555552E-3</v>
      </c>
      <c r="AK58" s="34">
        <f>$AG$28/'Fixed data'!$C$7</f>
        <v>-1.3475555555555552E-3</v>
      </c>
      <c r="AL58" s="34">
        <f>$AG$28/'Fixed data'!$C$7</f>
        <v>-1.3475555555555552E-3</v>
      </c>
      <c r="AM58" s="34">
        <f>$AG$28/'Fixed data'!$C$7</f>
        <v>-1.3475555555555552E-3</v>
      </c>
      <c r="AN58" s="34">
        <f>$AG$28/'Fixed data'!$C$7</f>
        <v>-1.3475555555555552E-3</v>
      </c>
      <c r="AO58" s="34">
        <f>$AG$28/'Fixed data'!$C$7</f>
        <v>-1.3475555555555552E-3</v>
      </c>
      <c r="AP58" s="34">
        <f>$AG$28/'Fixed data'!$C$7</f>
        <v>-1.3475555555555552E-3</v>
      </c>
      <c r="AQ58" s="34">
        <f>$AG$28/'Fixed data'!$C$7</f>
        <v>-1.3475555555555552E-3</v>
      </c>
      <c r="AR58" s="34">
        <f>$AG$28/'Fixed data'!$C$7</f>
        <v>-1.3475555555555552E-3</v>
      </c>
      <c r="AS58" s="34">
        <f>$AG$28/'Fixed data'!$C$7</f>
        <v>-1.3475555555555552E-3</v>
      </c>
      <c r="AT58" s="34">
        <f>$AG$28/'Fixed data'!$C$7</f>
        <v>-1.3475555555555552E-3</v>
      </c>
      <c r="AU58" s="34">
        <f>$AG$28/'Fixed data'!$C$7</f>
        <v>-1.3475555555555552E-3</v>
      </c>
      <c r="AV58" s="34">
        <f>$AG$28/'Fixed data'!$C$7</f>
        <v>-1.3475555555555552E-3</v>
      </c>
      <c r="AW58" s="34">
        <f>$AG$28/'Fixed data'!$C$7</f>
        <v>-1.3475555555555552E-3</v>
      </c>
      <c r="AX58" s="34">
        <f>$AG$28/'Fixed data'!$C$7</f>
        <v>-1.3475555555555552E-3</v>
      </c>
      <c r="AY58" s="34">
        <f>$AG$28/'Fixed data'!$C$7</f>
        <v>-1.3475555555555552E-3</v>
      </c>
      <c r="AZ58" s="34">
        <f>$AG$28/'Fixed data'!$C$7</f>
        <v>-1.3475555555555552E-3</v>
      </c>
      <c r="BA58" s="34">
        <f>$AG$28/'Fixed data'!$C$7</f>
        <v>-1.3475555555555552E-3</v>
      </c>
      <c r="BB58" s="34">
        <f>$AG$28/'Fixed data'!$C$7</f>
        <v>-1.3475555555555552E-3</v>
      </c>
      <c r="BC58" s="34">
        <f>$AG$28/'Fixed data'!$C$7</f>
        <v>-1.3475555555555552E-3</v>
      </c>
      <c r="BD58" s="34">
        <f>$AG$28/'Fixed data'!$C$7</f>
        <v>-1.3475555555555552E-3</v>
      </c>
    </row>
    <row r="59" spans="1:56" ht="16.5" hidden="1" customHeight="1" outlineLevel="1">
      <c r="A59" s="116"/>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-1.3475555555555552E-3</v>
      </c>
      <c r="AJ59" s="34">
        <f>$AH$28/'Fixed data'!$C$7</f>
        <v>-1.3475555555555552E-3</v>
      </c>
      <c r="AK59" s="34">
        <f>$AH$28/'Fixed data'!$C$7</f>
        <v>-1.3475555555555552E-3</v>
      </c>
      <c r="AL59" s="34">
        <f>$AH$28/'Fixed data'!$C$7</f>
        <v>-1.3475555555555552E-3</v>
      </c>
      <c r="AM59" s="34">
        <f>$AH$28/'Fixed data'!$C$7</f>
        <v>-1.3475555555555552E-3</v>
      </c>
      <c r="AN59" s="34">
        <f>$AH$28/'Fixed data'!$C$7</f>
        <v>-1.3475555555555552E-3</v>
      </c>
      <c r="AO59" s="34">
        <f>$AH$28/'Fixed data'!$C$7</f>
        <v>-1.3475555555555552E-3</v>
      </c>
      <c r="AP59" s="34">
        <f>$AH$28/'Fixed data'!$C$7</f>
        <v>-1.3475555555555552E-3</v>
      </c>
      <c r="AQ59" s="34">
        <f>$AH$28/'Fixed data'!$C$7</f>
        <v>-1.3475555555555552E-3</v>
      </c>
      <c r="AR59" s="34">
        <f>$AH$28/'Fixed data'!$C$7</f>
        <v>-1.3475555555555552E-3</v>
      </c>
      <c r="AS59" s="34">
        <f>$AH$28/'Fixed data'!$C$7</f>
        <v>-1.3475555555555552E-3</v>
      </c>
      <c r="AT59" s="34">
        <f>$AH$28/'Fixed data'!$C$7</f>
        <v>-1.3475555555555552E-3</v>
      </c>
      <c r="AU59" s="34">
        <f>$AH$28/'Fixed data'!$C$7</f>
        <v>-1.3475555555555552E-3</v>
      </c>
      <c r="AV59" s="34">
        <f>$AH$28/'Fixed data'!$C$7</f>
        <v>-1.3475555555555552E-3</v>
      </c>
      <c r="AW59" s="34">
        <f>$AH$28/'Fixed data'!$C$7</f>
        <v>-1.3475555555555552E-3</v>
      </c>
      <c r="AX59" s="34">
        <f>$AH$28/'Fixed data'!$C$7</f>
        <v>-1.3475555555555552E-3</v>
      </c>
      <c r="AY59" s="34">
        <f>$AH$28/'Fixed data'!$C$7</f>
        <v>-1.3475555555555552E-3</v>
      </c>
      <c r="AZ59" s="34">
        <f>$AH$28/'Fixed data'!$C$7</f>
        <v>-1.3475555555555552E-3</v>
      </c>
      <c r="BA59" s="34">
        <f>$AH$28/'Fixed data'!$C$7</f>
        <v>-1.3475555555555552E-3</v>
      </c>
      <c r="BB59" s="34">
        <f>$AH$28/'Fixed data'!$C$7</f>
        <v>-1.3475555555555552E-3</v>
      </c>
      <c r="BC59" s="34">
        <f>$AH$28/'Fixed data'!$C$7</f>
        <v>-1.3475555555555552E-3</v>
      </c>
      <c r="BD59" s="34">
        <f>$AH$28/'Fixed data'!$C$7</f>
        <v>-1.3475555555555552E-3</v>
      </c>
    </row>
    <row r="60" spans="1:56" ht="16.5" collapsed="1">
      <c r="A60" s="116"/>
      <c r="B60" s="9" t="s">
        <v>7</v>
      </c>
      <c r="C60" s="9" t="s">
        <v>61</v>
      </c>
      <c r="D60" s="9" t="s">
        <v>40</v>
      </c>
      <c r="E60" s="34">
        <f>SUM(E30:E59)</f>
        <v>0</v>
      </c>
      <c r="F60" s="34">
        <f t="shared" ref="F60:BD60" si="5">SUM(F30:F59)</f>
        <v>0.3276522874977737</v>
      </c>
      <c r="G60" s="34">
        <f t="shared" si="5"/>
        <v>0.21231493338938517</v>
      </c>
      <c r="H60" s="34">
        <f t="shared" si="5"/>
        <v>0.21362068180438076</v>
      </c>
      <c r="I60" s="34">
        <f t="shared" si="5"/>
        <v>0.21492381176017897</v>
      </c>
      <c r="J60" s="34">
        <f t="shared" si="5"/>
        <v>0.21622503303366258</v>
      </c>
      <c r="K60" s="34">
        <f t="shared" si="5"/>
        <v>0.21752502358814538</v>
      </c>
      <c r="L60" s="34">
        <f t="shared" si="5"/>
        <v>0.21882388472415365</v>
      </c>
      <c r="M60" s="34">
        <f t="shared" si="5"/>
        <v>0.22012063925354652</v>
      </c>
      <c r="N60" s="34">
        <f t="shared" si="5"/>
        <v>0.22142197258687984</v>
      </c>
      <c r="O60" s="34">
        <f t="shared" si="5"/>
        <v>0.22272330592021317</v>
      </c>
      <c r="P60" s="34">
        <f t="shared" si="5"/>
        <v>0.22402463925354649</v>
      </c>
      <c r="Q60" s="34">
        <f t="shared" si="5"/>
        <v>0.22532597258687981</v>
      </c>
      <c r="R60" s="34">
        <f t="shared" si="5"/>
        <v>0.22662730592021313</v>
      </c>
      <c r="S60" s="34">
        <f t="shared" si="5"/>
        <v>0.22792863925354645</v>
      </c>
      <c r="T60" s="34">
        <f t="shared" si="5"/>
        <v>0.22922997258687977</v>
      </c>
      <c r="U60" s="34">
        <f t="shared" si="5"/>
        <v>-0.12502424963534248</v>
      </c>
      <c r="V60" s="34">
        <f t="shared" si="5"/>
        <v>-0.5273015118575648</v>
      </c>
      <c r="W60" s="34">
        <f t="shared" si="5"/>
        <v>-0.52864906741312034</v>
      </c>
      <c r="X60" s="34">
        <f t="shared" si="5"/>
        <v>-0.52999662296867589</v>
      </c>
      <c r="Y60" s="34">
        <f t="shared" si="5"/>
        <v>-0.53134417852423144</v>
      </c>
      <c r="Z60" s="34">
        <f t="shared" si="5"/>
        <v>-0.53269173407978698</v>
      </c>
      <c r="AA60" s="34">
        <f t="shared" si="5"/>
        <v>-0.53403928963534253</v>
      </c>
      <c r="AB60" s="34">
        <f t="shared" si="5"/>
        <v>-0.53538684519089808</v>
      </c>
      <c r="AC60" s="34">
        <f t="shared" si="5"/>
        <v>-0.53673440074645362</v>
      </c>
      <c r="AD60" s="34">
        <f t="shared" si="5"/>
        <v>-0.53808195630200917</v>
      </c>
      <c r="AE60" s="34">
        <f t="shared" si="5"/>
        <v>-0.53942951185756471</v>
      </c>
      <c r="AF60" s="34">
        <f t="shared" si="5"/>
        <v>-0.54077706741312026</v>
      </c>
      <c r="AG60" s="34">
        <f t="shared" si="5"/>
        <v>-0.54212462296867581</v>
      </c>
      <c r="AH60" s="34">
        <f t="shared" si="5"/>
        <v>-0.54347217852423135</v>
      </c>
      <c r="AI60" s="34">
        <f t="shared" si="5"/>
        <v>-0.5448197340797869</v>
      </c>
      <c r="AJ60" s="34">
        <f t="shared" si="5"/>
        <v>-0.5448197340797869</v>
      </c>
      <c r="AK60" s="34">
        <f t="shared" si="5"/>
        <v>-0.5448197340797869</v>
      </c>
      <c r="AL60" s="34">
        <f t="shared" si="5"/>
        <v>-0.5448197340797869</v>
      </c>
      <c r="AM60" s="34">
        <f t="shared" si="5"/>
        <v>-0.5448197340797869</v>
      </c>
      <c r="AN60" s="34">
        <f t="shared" si="5"/>
        <v>-0.5448197340797869</v>
      </c>
      <c r="AO60" s="34">
        <f t="shared" si="5"/>
        <v>-0.5448197340797869</v>
      </c>
      <c r="AP60" s="34">
        <f t="shared" si="5"/>
        <v>-0.5448197340797869</v>
      </c>
      <c r="AQ60" s="34">
        <f t="shared" si="5"/>
        <v>-0.5448197340797869</v>
      </c>
      <c r="AR60" s="34">
        <f t="shared" si="5"/>
        <v>-0.5448197340797869</v>
      </c>
      <c r="AS60" s="34">
        <f t="shared" si="5"/>
        <v>-0.5448197340797869</v>
      </c>
      <c r="AT60" s="34">
        <f t="shared" si="5"/>
        <v>-0.5448197340797869</v>
      </c>
      <c r="AU60" s="34">
        <f t="shared" si="5"/>
        <v>-0.5448197340797869</v>
      </c>
      <c r="AV60" s="34">
        <f t="shared" si="5"/>
        <v>-0.5448197340797869</v>
      </c>
      <c r="AW60" s="34">
        <f t="shared" si="5"/>
        <v>-0.5448197340797869</v>
      </c>
      <c r="AX60" s="34">
        <f t="shared" si="5"/>
        <v>-0.5448197340797869</v>
      </c>
      <c r="AY60" s="34">
        <f t="shared" si="5"/>
        <v>-0.87247202157756043</v>
      </c>
      <c r="AZ60" s="34">
        <f t="shared" si="5"/>
        <v>-0.75713466746917191</v>
      </c>
      <c r="BA60" s="34">
        <f t="shared" si="5"/>
        <v>-0.75844041588416755</v>
      </c>
      <c r="BB60" s="34">
        <f t="shared" si="5"/>
        <v>-0.75974354583996573</v>
      </c>
      <c r="BC60" s="34">
        <f t="shared" si="5"/>
        <v>-0.76104476711344937</v>
      </c>
      <c r="BD60" s="34">
        <f t="shared" si="5"/>
        <v>-0.76234475766793208</v>
      </c>
    </row>
    <row r="61" spans="1:56" ht="17.25" hidden="1" customHeight="1" outlineLevel="1">
      <c r="A61" s="116"/>
      <c r="B61" s="9" t="s">
        <v>35</v>
      </c>
      <c r="C61" s="9" t="s">
        <v>62</v>
      </c>
      <c r="D61" s="9" t="s">
        <v>40</v>
      </c>
      <c r="E61" s="34">
        <v>0</v>
      </c>
      <c r="F61" s="34">
        <f>E62</f>
        <v>14.744352937399817</v>
      </c>
      <c r="G61" s="34">
        <f t="shared" ref="G61:BD61" si="6">F62</f>
        <v>9.2265197150245619</v>
      </c>
      <c r="H61" s="34">
        <f t="shared" si="6"/>
        <v>9.0729634603099782</v>
      </c>
      <c r="I61" s="34">
        <f t="shared" si="6"/>
        <v>8.9179836265165164</v>
      </c>
      <c r="J61" s="34">
        <f t="shared" si="6"/>
        <v>8.7616147720631012</v>
      </c>
      <c r="K61" s="34">
        <f t="shared" si="6"/>
        <v>8.6038893139811634</v>
      </c>
      <c r="L61" s="34">
        <f t="shared" si="6"/>
        <v>8.44481304151339</v>
      </c>
      <c r="M61" s="34">
        <f t="shared" si="6"/>
        <v>8.2843431106119159</v>
      </c>
      <c r="N61" s="34">
        <f t="shared" si="6"/>
        <v>8.1227824713583701</v>
      </c>
      <c r="O61" s="34">
        <f t="shared" si="6"/>
        <v>7.9599204987714902</v>
      </c>
      <c r="P61" s="34">
        <f t="shared" si="6"/>
        <v>7.7957571928512772</v>
      </c>
      <c r="Q61" s="34">
        <f t="shared" si="6"/>
        <v>7.6302925535977311</v>
      </c>
      <c r="R61" s="34">
        <f t="shared" si="6"/>
        <v>7.4635265810108509</v>
      </c>
      <c r="S61" s="34">
        <f t="shared" si="6"/>
        <v>7.2954592750906375</v>
      </c>
      <c r="T61" s="34">
        <f t="shared" si="6"/>
        <v>7.126090635837091</v>
      </c>
      <c r="U61" s="34">
        <f t="shared" si="6"/>
        <v>-9.0445793367497878</v>
      </c>
      <c r="V61" s="34">
        <f t="shared" si="6"/>
        <v>-27.022031887114448</v>
      </c>
      <c r="W61" s="34">
        <f t="shared" si="6"/>
        <v>-26.555370375256881</v>
      </c>
      <c r="X61" s="34">
        <f t="shared" si="6"/>
        <v>-26.087361307843761</v>
      </c>
      <c r="Y61" s="34">
        <f t="shared" si="6"/>
        <v>-25.618004684875086</v>
      </c>
      <c r="Z61" s="34">
        <f t="shared" si="6"/>
        <v>-25.147300506350852</v>
      </c>
      <c r="AA61" s="34">
        <f t="shared" si="6"/>
        <v>-24.675248772271065</v>
      </c>
      <c r="AB61" s="34">
        <f t="shared" si="6"/>
        <v>-24.201849482635723</v>
      </c>
      <c r="AC61" s="34">
        <f t="shared" si="6"/>
        <v>-23.727102637444826</v>
      </c>
      <c r="AD61" s="34">
        <f t="shared" si="6"/>
        <v>-23.251008236698372</v>
      </c>
      <c r="AE61" s="34">
        <f t="shared" si="6"/>
        <v>-22.773566280396363</v>
      </c>
      <c r="AF61" s="34">
        <f t="shared" si="6"/>
        <v>-22.294776768538799</v>
      </c>
      <c r="AG61" s="34">
        <f t="shared" si="6"/>
        <v>-21.814639701125678</v>
      </c>
      <c r="AH61" s="34">
        <f t="shared" si="6"/>
        <v>-21.333155078157002</v>
      </c>
      <c r="AI61" s="34">
        <f t="shared" si="6"/>
        <v>-20.850322899632772</v>
      </c>
      <c r="AJ61" s="34">
        <f t="shared" si="6"/>
        <v>-20.366143165552984</v>
      </c>
      <c r="AK61" s="34">
        <f t="shared" si="6"/>
        <v>-19.881963431473196</v>
      </c>
      <c r="AL61" s="34">
        <f t="shared" si="6"/>
        <v>-19.397783697393407</v>
      </c>
      <c r="AM61" s="34">
        <f t="shared" si="6"/>
        <v>-18.913603963313619</v>
      </c>
      <c r="AN61" s="34">
        <f t="shared" si="6"/>
        <v>-18.429424229233831</v>
      </c>
      <c r="AO61" s="34">
        <f t="shared" si="6"/>
        <v>-17.945244495154043</v>
      </c>
      <c r="AP61" s="34">
        <f t="shared" si="6"/>
        <v>-17.461064761074255</v>
      </c>
      <c r="AQ61" s="34">
        <f t="shared" si="6"/>
        <v>-16.976885026994466</v>
      </c>
      <c r="AR61" s="34">
        <f t="shared" si="6"/>
        <v>-16.492705292914678</v>
      </c>
      <c r="AS61" s="34">
        <f t="shared" si="6"/>
        <v>-16.00852555883489</v>
      </c>
      <c r="AT61" s="34">
        <f t="shared" si="6"/>
        <v>-15.524345824755104</v>
      </c>
      <c r="AU61" s="34">
        <f t="shared" si="6"/>
        <v>-15.040166090675317</v>
      </c>
      <c r="AV61" s="34">
        <f t="shared" si="6"/>
        <v>-14.555986356595531</v>
      </c>
      <c r="AW61" s="34">
        <f t="shared" si="6"/>
        <v>-14.071806622515744</v>
      </c>
      <c r="AX61" s="34">
        <f t="shared" si="6"/>
        <v>-13.587626888435958</v>
      </c>
      <c r="AY61" s="34">
        <f t="shared" si="6"/>
        <v>-13.04280715435617</v>
      </c>
      <c r="AZ61" s="34">
        <f t="shared" si="6"/>
        <v>-12.170335132778609</v>
      </c>
      <c r="BA61" s="34">
        <f t="shared" si="6"/>
        <v>-11.413200465309437</v>
      </c>
      <c r="BB61" s="34">
        <f t="shared" si="6"/>
        <v>-10.654760049425269</v>
      </c>
      <c r="BC61" s="34">
        <f t="shared" si="6"/>
        <v>-9.8950165035853033</v>
      </c>
      <c r="BD61" s="34">
        <f t="shared" si="6"/>
        <v>-9.1339717364718531</v>
      </c>
    </row>
    <row r="62" spans="1:56" ht="16.5" hidden="1" customHeight="1" outlineLevel="1">
      <c r="A62" s="116"/>
      <c r="B62" s="9" t="s">
        <v>34</v>
      </c>
      <c r="C62" s="9" t="s">
        <v>69</v>
      </c>
      <c r="D62" s="9" t="s">
        <v>40</v>
      </c>
      <c r="E62" s="34">
        <f t="shared" ref="E62:BD62" si="7">E28-E60+E61</f>
        <v>14.744352937399817</v>
      </c>
      <c r="F62" s="34">
        <f t="shared" si="7"/>
        <v>9.2265197150245619</v>
      </c>
      <c r="G62" s="34">
        <f t="shared" si="7"/>
        <v>9.0729634603099782</v>
      </c>
      <c r="H62" s="34">
        <f t="shared" si="7"/>
        <v>8.9179836265165164</v>
      </c>
      <c r="I62" s="34">
        <f t="shared" si="7"/>
        <v>8.7616147720631012</v>
      </c>
      <c r="J62" s="34">
        <f t="shared" si="7"/>
        <v>8.6038893139811634</v>
      </c>
      <c r="K62" s="34">
        <f t="shared" si="7"/>
        <v>8.44481304151339</v>
      </c>
      <c r="L62" s="34">
        <f t="shared" si="7"/>
        <v>8.2843431106119159</v>
      </c>
      <c r="M62" s="34">
        <f t="shared" si="7"/>
        <v>8.1227824713583701</v>
      </c>
      <c r="N62" s="34">
        <f t="shared" si="7"/>
        <v>7.9599204987714902</v>
      </c>
      <c r="O62" s="34">
        <f t="shared" si="7"/>
        <v>7.7957571928512772</v>
      </c>
      <c r="P62" s="34">
        <f t="shared" si="7"/>
        <v>7.6302925535977311</v>
      </c>
      <c r="Q62" s="34">
        <f t="shared" si="7"/>
        <v>7.4635265810108509</v>
      </c>
      <c r="R62" s="34">
        <f t="shared" si="7"/>
        <v>7.2954592750906375</v>
      </c>
      <c r="S62" s="34">
        <f t="shared" si="7"/>
        <v>7.126090635837091</v>
      </c>
      <c r="T62" s="34">
        <f t="shared" si="7"/>
        <v>-9.0445793367497878</v>
      </c>
      <c r="U62" s="34">
        <f t="shared" si="7"/>
        <v>-27.022031887114448</v>
      </c>
      <c r="V62" s="34">
        <f t="shared" si="7"/>
        <v>-26.555370375256881</v>
      </c>
      <c r="W62" s="34">
        <f t="shared" si="7"/>
        <v>-26.087361307843761</v>
      </c>
      <c r="X62" s="34">
        <f t="shared" si="7"/>
        <v>-25.618004684875086</v>
      </c>
      <c r="Y62" s="34">
        <f t="shared" si="7"/>
        <v>-25.147300506350852</v>
      </c>
      <c r="Z62" s="34">
        <f t="shared" si="7"/>
        <v>-24.675248772271065</v>
      </c>
      <c r="AA62" s="34">
        <f t="shared" si="7"/>
        <v>-24.201849482635723</v>
      </c>
      <c r="AB62" s="34">
        <f t="shared" si="7"/>
        <v>-23.727102637444826</v>
      </c>
      <c r="AC62" s="34">
        <f t="shared" si="7"/>
        <v>-23.251008236698372</v>
      </c>
      <c r="AD62" s="34">
        <f t="shared" si="7"/>
        <v>-22.773566280396363</v>
      </c>
      <c r="AE62" s="34">
        <f t="shared" si="7"/>
        <v>-22.294776768538799</v>
      </c>
      <c r="AF62" s="34">
        <f t="shared" si="7"/>
        <v>-21.814639701125678</v>
      </c>
      <c r="AG62" s="34">
        <f t="shared" si="7"/>
        <v>-21.333155078157002</v>
      </c>
      <c r="AH62" s="34">
        <f t="shared" si="7"/>
        <v>-20.850322899632772</v>
      </c>
      <c r="AI62" s="34">
        <f t="shared" si="7"/>
        <v>-20.366143165552984</v>
      </c>
      <c r="AJ62" s="34">
        <f t="shared" si="7"/>
        <v>-19.881963431473196</v>
      </c>
      <c r="AK62" s="34">
        <f t="shared" si="7"/>
        <v>-19.397783697393407</v>
      </c>
      <c r="AL62" s="34">
        <f t="shared" si="7"/>
        <v>-18.913603963313619</v>
      </c>
      <c r="AM62" s="34">
        <f t="shared" si="7"/>
        <v>-18.429424229233831</v>
      </c>
      <c r="AN62" s="34">
        <f t="shared" si="7"/>
        <v>-17.945244495154043</v>
      </c>
      <c r="AO62" s="34">
        <f t="shared" si="7"/>
        <v>-17.461064761074255</v>
      </c>
      <c r="AP62" s="34">
        <f t="shared" si="7"/>
        <v>-16.976885026994466</v>
      </c>
      <c r="AQ62" s="34">
        <f t="shared" si="7"/>
        <v>-16.492705292914678</v>
      </c>
      <c r="AR62" s="34">
        <f t="shared" si="7"/>
        <v>-16.00852555883489</v>
      </c>
      <c r="AS62" s="34">
        <f t="shared" si="7"/>
        <v>-15.524345824755104</v>
      </c>
      <c r="AT62" s="34">
        <f t="shared" si="7"/>
        <v>-15.040166090675317</v>
      </c>
      <c r="AU62" s="34">
        <f t="shared" si="7"/>
        <v>-14.555986356595531</v>
      </c>
      <c r="AV62" s="34">
        <f t="shared" si="7"/>
        <v>-14.071806622515744</v>
      </c>
      <c r="AW62" s="34">
        <f t="shared" si="7"/>
        <v>-13.587626888435958</v>
      </c>
      <c r="AX62" s="34">
        <f t="shared" si="7"/>
        <v>-13.04280715435617</v>
      </c>
      <c r="AY62" s="34">
        <f t="shared" si="7"/>
        <v>-12.170335132778609</v>
      </c>
      <c r="AZ62" s="34">
        <f t="shared" si="7"/>
        <v>-11.413200465309437</v>
      </c>
      <c r="BA62" s="34">
        <f t="shared" si="7"/>
        <v>-10.654760049425269</v>
      </c>
      <c r="BB62" s="34">
        <f t="shared" si="7"/>
        <v>-9.8950165035853033</v>
      </c>
      <c r="BC62" s="34">
        <f t="shared" si="7"/>
        <v>-9.1339717364718531</v>
      </c>
      <c r="BD62" s="34">
        <f t="shared" si="7"/>
        <v>-8.3716269788039206</v>
      </c>
    </row>
    <row r="63" spans="1:56" ht="16.5" collapsed="1">
      <c r="A63" s="116"/>
      <c r="B63" s="9" t="s">
        <v>8</v>
      </c>
      <c r="C63" s="11" t="s">
        <v>68</v>
      </c>
      <c r="D63" s="9" t="s">
        <v>40</v>
      </c>
      <c r="E63" s="34">
        <f>AVERAGE(E61:E62)*'Fixed data'!$C$3</f>
        <v>0.35607612343820561</v>
      </c>
      <c r="F63" s="34">
        <f>AVERAGE(F61:F62)*'Fixed data'!$C$3</f>
        <v>0.57889657455604882</v>
      </c>
      <c r="G63" s="34">
        <f>AVERAGE(G61:G62)*'Fixed data'!$C$3</f>
        <v>0.44193251868432915</v>
      </c>
      <c r="H63" s="34">
        <f>AVERAGE(H61:H62)*'Fixed data'!$C$3</f>
        <v>0.43448137214685989</v>
      </c>
      <c r="I63" s="34">
        <f>AVERAGE(I61:I62)*'Fixed data'!$C$3</f>
        <v>0.42696230132569779</v>
      </c>
      <c r="J63" s="34">
        <f>AVERAGE(J61:J62)*'Fixed data'!$C$3</f>
        <v>0.41937692367796903</v>
      </c>
      <c r="K63" s="34">
        <f>AVERAGE(K61:K62)*'Fixed data'!$C$3</f>
        <v>0.41172616188519351</v>
      </c>
      <c r="L63" s="34">
        <f>AVERAGE(L61:L62)*'Fixed data'!$C$3</f>
        <v>0.40400912107382614</v>
      </c>
      <c r="M63" s="34">
        <f>AVERAGE(M61:M62)*'Fixed data'!$C$3</f>
        <v>0.39623208280458239</v>
      </c>
      <c r="N63" s="34">
        <f>AVERAGE(N61:N62)*'Fixed data'!$C$3</f>
        <v>0.38839727672863611</v>
      </c>
      <c r="O63" s="34">
        <f>AVERAGE(O61:O62)*'Fixed data'!$C$3</f>
        <v>0.38049961625268985</v>
      </c>
      <c r="P63" s="34">
        <f>AVERAGE(P61:P62)*'Fixed data'!$C$3</f>
        <v>0.37253910137674356</v>
      </c>
      <c r="Q63" s="34">
        <f>AVERAGE(Q61:Q62)*'Fixed data'!$C$3</f>
        <v>0.3645157321007973</v>
      </c>
      <c r="R63" s="34">
        <f>AVERAGE(R61:R62)*'Fixed data'!$C$3</f>
        <v>0.35642950842485099</v>
      </c>
      <c r="S63" s="34">
        <f>AVERAGE(S61:S62)*'Fixed data'!$C$3</f>
        <v>0.34828043034890466</v>
      </c>
      <c r="T63" s="34">
        <f>AVERAGE(T61:T62)*'Fixed data'!$C$3</f>
        <v>-4.6331502127041631E-2</v>
      </c>
      <c r="U63" s="34">
        <f>AVERAGE(U61:U62)*'Fixed data'!$C$3</f>
        <v>-0.87100866105632135</v>
      </c>
      <c r="V63" s="34">
        <f>AVERAGE(V61:V62)*'Fixed data'!$C$3</f>
        <v>-1.2938942646362677</v>
      </c>
      <c r="W63" s="34">
        <f>AVERAGE(W61:W62)*'Fixed data'!$C$3</f>
        <v>-1.2713219701468805</v>
      </c>
      <c r="X63" s="34">
        <f>AVERAGE(X61:X62)*'Fixed data'!$C$3</f>
        <v>-1.2486845887241602</v>
      </c>
      <c r="Y63" s="34">
        <f>AVERAGE(Y61:Y62)*'Fixed data'!$C$3</f>
        <v>-1.2259821203681063</v>
      </c>
      <c r="Z63" s="34">
        <f>AVERAGE(Z61:Z62)*'Fixed data'!$C$3</f>
        <v>-1.2032145650787194</v>
      </c>
      <c r="AA63" s="34">
        <f>AVERAGE(AA61:AA62)*'Fixed data'!$C$3</f>
        <v>-1.1803819228559989</v>
      </c>
      <c r="AB63" s="34">
        <f>AVERAGE(AB61:AB62)*'Fixed data'!$C$3</f>
        <v>-1.1574841936999454</v>
      </c>
      <c r="AC63" s="34">
        <f>AVERAGE(AC61:AC62)*'Fixed data'!$C$3</f>
        <v>-1.1345213776105583</v>
      </c>
      <c r="AD63" s="34">
        <f>AVERAGE(AD61:AD62)*'Fixed data'!$C$3</f>
        <v>-1.111493474587838</v>
      </c>
      <c r="AE63" s="34">
        <f>AVERAGE(AE61:AE62)*'Fixed data'!$C$3</f>
        <v>-1.0884004846317843</v>
      </c>
      <c r="AF63" s="34">
        <f>AVERAGE(AF61:AF62)*'Fixed data'!$C$3</f>
        <v>-1.0652424077423972</v>
      </c>
      <c r="AG63" s="34">
        <f>AVERAGE(AG61:AG62)*'Fixed data'!$C$3</f>
        <v>-1.0420192439196767</v>
      </c>
      <c r="AH63" s="34">
        <f>AVERAGE(AH61:AH62)*'Fixed data'!$C$3</f>
        <v>-1.0187309931636233</v>
      </c>
      <c r="AI63" s="34">
        <f>AVERAGE(AI61:AI62)*'Fixed data'!$C$3</f>
        <v>-0.99537765547423607</v>
      </c>
      <c r="AJ63" s="34">
        <f>AVERAGE(AJ61:AJ62)*'Fixed data'!$C$3</f>
        <v>-0.97199177431818229</v>
      </c>
      <c r="AK63" s="34">
        <f>AVERAGE(AK61:AK62)*'Fixed data'!$C$3</f>
        <v>-0.94860589316212851</v>
      </c>
      <c r="AL63" s="34">
        <f>AVERAGE(AL61:AL62)*'Fixed data'!$C$3</f>
        <v>-0.92522001200607473</v>
      </c>
      <c r="AM63" s="34">
        <f>AVERAGE(AM61:AM62)*'Fixed data'!$C$3</f>
        <v>-0.90183413085002095</v>
      </c>
      <c r="AN63" s="34">
        <f>AVERAGE(AN61:AN62)*'Fixed data'!$C$3</f>
        <v>-0.87844824969396718</v>
      </c>
      <c r="AO63" s="34">
        <f>AVERAGE(AO61:AO62)*'Fixed data'!$C$3</f>
        <v>-0.8550623685379134</v>
      </c>
      <c r="AP63" s="34">
        <f>AVERAGE(AP61:AP62)*'Fixed data'!$C$3</f>
        <v>-0.83167648738185962</v>
      </c>
      <c r="AQ63" s="34">
        <f>AVERAGE(AQ61:AQ62)*'Fixed data'!$C$3</f>
        <v>-0.80829060622580584</v>
      </c>
      <c r="AR63" s="34">
        <f>AVERAGE(AR61:AR62)*'Fixed data'!$C$3</f>
        <v>-0.78490472506975206</v>
      </c>
      <c r="AS63" s="34">
        <f>AVERAGE(AS61:AS62)*'Fixed data'!$C$3</f>
        <v>-0.7615188439136984</v>
      </c>
      <c r="AT63" s="34">
        <f>AVERAGE(AT61:AT62)*'Fixed data'!$C$3</f>
        <v>-0.73813296275764473</v>
      </c>
      <c r="AU63" s="34">
        <f>AVERAGE(AU61:AU62)*'Fixed data'!$C$3</f>
        <v>-0.71474708160159095</v>
      </c>
      <c r="AV63" s="34">
        <f>AVERAGE(AV61:AV62)*'Fixed data'!$C$3</f>
        <v>-0.69136120044553739</v>
      </c>
      <c r="AW63" s="34">
        <f>AVERAGE(AW61:AW62)*'Fixed data'!$C$3</f>
        <v>-0.66797531928948362</v>
      </c>
      <c r="AX63" s="34">
        <f>AVERAGE(AX61:AX62)*'Fixed data'!$C$3</f>
        <v>-0.64312498213342995</v>
      </c>
      <c r="AY63" s="34">
        <f>AVERAGE(AY61:AY62)*'Fixed data'!$C$3</f>
        <v>-0.608897386234305</v>
      </c>
      <c r="AZ63" s="34">
        <f>AVERAGE(AZ61:AZ62)*'Fixed data'!$C$3</f>
        <v>-0.56954238469382634</v>
      </c>
      <c r="BA63" s="34">
        <f>AVERAGE(BA61:BA62)*'Fixed data'!$C$3</f>
        <v>-0.53294124643084317</v>
      </c>
      <c r="BB63" s="34">
        <f>AVERAGE(BB61:BB62)*'Fixed data'!$C$3</f>
        <v>-0.4962771037552054</v>
      </c>
      <c r="BC63" s="34">
        <f>AVERAGE(BC61:BC62)*'Fixed data'!$C$3</f>
        <v>-0.45955006599738035</v>
      </c>
      <c r="BD63" s="34">
        <f>AVERAGE(BD61:BD62)*'Fixed data'!$C$3</f>
        <v>-0.42276020897390998</v>
      </c>
    </row>
    <row r="64" spans="1:56" ht="15.75" thickBot="1">
      <c r="A64" s="115"/>
      <c r="B64" s="12" t="s">
        <v>95</v>
      </c>
      <c r="C64" s="12" t="s">
        <v>45</v>
      </c>
      <c r="D64" s="12" t="s">
        <v>40</v>
      </c>
      <c r="E64" s="53">
        <f t="shared" ref="E64:BD64" si="8">E29+E60+E63</f>
        <v>4.0421643577881579</v>
      </c>
      <c r="F64" s="53">
        <f t="shared" si="8"/>
        <v>-0.39099637166554801</v>
      </c>
      <c r="G64" s="53">
        <f t="shared" si="8"/>
        <v>0.66893712174241471</v>
      </c>
      <c r="H64" s="53">
        <f t="shared" si="8"/>
        <v>0.66276226595397036</v>
      </c>
      <c r="I64" s="53">
        <f t="shared" si="8"/>
        <v>0.65652485241256753</v>
      </c>
      <c r="J64" s="53">
        <f t="shared" si="8"/>
        <v>0.65022685044956297</v>
      </c>
      <c r="K64" s="53">
        <f t="shared" si="8"/>
        <v>0.6438633732534319</v>
      </c>
      <c r="L64" s="53">
        <f t="shared" si="8"/>
        <v>0.63742149425364958</v>
      </c>
      <c r="M64" s="53">
        <f t="shared" si="8"/>
        <v>0.63099272205812884</v>
      </c>
      <c r="N64" s="53">
        <f t="shared" si="8"/>
        <v>0.62445924931551589</v>
      </c>
      <c r="O64" s="53">
        <f t="shared" si="8"/>
        <v>0.61786292217290306</v>
      </c>
      <c r="P64" s="53">
        <f t="shared" si="8"/>
        <v>0.61120374063029004</v>
      </c>
      <c r="Q64" s="53">
        <f t="shared" si="8"/>
        <v>0.60448170468767715</v>
      </c>
      <c r="R64" s="53">
        <f t="shared" si="8"/>
        <v>0.59769681434506405</v>
      </c>
      <c r="S64" s="53">
        <f t="shared" si="8"/>
        <v>0.59084906960245109</v>
      </c>
      <c r="T64" s="53">
        <f t="shared" si="8"/>
        <v>-3.802461529540162</v>
      </c>
      <c r="U64" s="53">
        <f t="shared" si="8"/>
        <v>-5.5216521106916616</v>
      </c>
      <c r="V64" s="53">
        <f t="shared" si="8"/>
        <v>-1.8363557764938325</v>
      </c>
      <c r="W64" s="53">
        <f t="shared" si="8"/>
        <v>-1.8151310375600009</v>
      </c>
      <c r="X64" s="53">
        <f t="shared" si="8"/>
        <v>-1.7938412116928362</v>
      </c>
      <c r="Y64" s="53">
        <f t="shared" si="8"/>
        <v>-1.7724862988923378</v>
      </c>
      <c r="Z64" s="53">
        <f t="shared" si="8"/>
        <v>-1.7510662991585062</v>
      </c>
      <c r="AA64" s="53">
        <f t="shared" si="8"/>
        <v>-1.7295812124913414</v>
      </c>
      <c r="AB64" s="53">
        <f t="shared" si="8"/>
        <v>-1.7080310388908435</v>
      </c>
      <c r="AC64" s="53">
        <f t="shared" si="8"/>
        <v>-1.686415778357012</v>
      </c>
      <c r="AD64" s="53">
        <f t="shared" si="8"/>
        <v>-1.6647354308898472</v>
      </c>
      <c r="AE64" s="53">
        <f t="shared" si="8"/>
        <v>-1.6429899964893488</v>
      </c>
      <c r="AF64" s="53">
        <f t="shared" si="8"/>
        <v>-1.6211794751555173</v>
      </c>
      <c r="AG64" s="53">
        <f t="shared" si="8"/>
        <v>-1.5993038668883526</v>
      </c>
      <c r="AH64" s="53">
        <f t="shared" si="8"/>
        <v>-1.5773631716878547</v>
      </c>
      <c r="AI64" s="53">
        <f t="shared" si="8"/>
        <v>-1.5553573895540229</v>
      </c>
      <c r="AJ64" s="53">
        <f t="shared" si="8"/>
        <v>-1.531971508397969</v>
      </c>
      <c r="AK64" s="53">
        <f t="shared" si="8"/>
        <v>-1.5085856272419154</v>
      </c>
      <c r="AL64" s="53">
        <f t="shared" si="8"/>
        <v>-1.4851997460858617</v>
      </c>
      <c r="AM64" s="53">
        <f t="shared" si="8"/>
        <v>-1.4618138649298078</v>
      </c>
      <c r="AN64" s="53">
        <f t="shared" si="8"/>
        <v>-1.4384279837737539</v>
      </c>
      <c r="AO64" s="53">
        <f t="shared" si="8"/>
        <v>-1.4150421026177002</v>
      </c>
      <c r="AP64" s="53">
        <f t="shared" si="8"/>
        <v>-1.3916562214616466</v>
      </c>
      <c r="AQ64" s="53">
        <f t="shared" si="8"/>
        <v>-1.3682703403055927</v>
      </c>
      <c r="AR64" s="53">
        <f t="shared" si="8"/>
        <v>-1.3448844591495388</v>
      </c>
      <c r="AS64" s="53">
        <f t="shared" si="8"/>
        <v>-1.3214985779934851</v>
      </c>
      <c r="AT64" s="53">
        <f t="shared" si="8"/>
        <v>-1.2981126968374315</v>
      </c>
      <c r="AU64" s="53">
        <f t="shared" si="8"/>
        <v>-1.2747268156813778</v>
      </c>
      <c r="AV64" s="53">
        <f t="shared" si="8"/>
        <v>-1.2513409345253241</v>
      </c>
      <c r="AW64" s="53">
        <f t="shared" si="8"/>
        <v>-1.2279550533692705</v>
      </c>
      <c r="AX64" s="53">
        <f t="shared" si="8"/>
        <v>-1.1879447162132168</v>
      </c>
      <c r="AY64" s="53">
        <f t="shared" si="8"/>
        <v>-1.4813694078118655</v>
      </c>
      <c r="AZ64" s="53">
        <f t="shared" si="8"/>
        <v>-1.3266770521629982</v>
      </c>
      <c r="BA64" s="53">
        <f t="shared" si="8"/>
        <v>-1.2913816623150107</v>
      </c>
      <c r="BB64" s="53">
        <f t="shared" si="8"/>
        <v>-1.2560206495951711</v>
      </c>
      <c r="BC64" s="53">
        <f t="shared" si="8"/>
        <v>-1.2205948331108298</v>
      </c>
      <c r="BD64" s="53">
        <f t="shared" si="8"/>
        <v>-1.1851049666418421</v>
      </c>
    </row>
    <row r="65" spans="1:56" ht="12.75" customHeight="1">
      <c r="A65" s="190"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c r="A66" s="191"/>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c r="A67" s="191"/>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c r="A68" s="191"/>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c r="A69" s="191"/>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c r="A70" s="191"/>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c r="A71" s="191"/>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c r="A72" s="191"/>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c r="A73" s="191"/>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c r="A74" s="191"/>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c r="A75" s="191"/>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c r="A76" s="192"/>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c r="A77" s="75"/>
      <c r="B77" s="14" t="s">
        <v>16</v>
      </c>
      <c r="C77" s="14"/>
      <c r="D77" s="14" t="s">
        <v>40</v>
      </c>
      <c r="E77" s="54">
        <f>IF('Fixed data'!$G$19=FALSE,E64+E76,E64)</f>
        <v>4.0421643577881579</v>
      </c>
      <c r="F77" s="54">
        <f>IF('Fixed data'!$G$19=FALSE,F64+F76,F64)</f>
        <v>-0.39099637166554801</v>
      </c>
      <c r="G77" s="54">
        <f>IF('Fixed data'!$G$19=FALSE,G64+G76,G64)</f>
        <v>0.66893712174241471</v>
      </c>
      <c r="H77" s="54">
        <f>IF('Fixed data'!$G$19=FALSE,H64+H76,H64)</f>
        <v>0.66276226595397036</v>
      </c>
      <c r="I77" s="54">
        <f>IF('Fixed data'!$G$19=FALSE,I64+I76,I64)</f>
        <v>0.65652485241256753</v>
      </c>
      <c r="J77" s="54">
        <f>IF('Fixed data'!$G$19=FALSE,J64+J76,J64)</f>
        <v>0.65022685044956297</v>
      </c>
      <c r="K77" s="54">
        <f>IF('Fixed data'!$G$19=FALSE,K64+K76,K64)</f>
        <v>0.6438633732534319</v>
      </c>
      <c r="L77" s="54">
        <f>IF('Fixed data'!$G$19=FALSE,L64+L76,L64)</f>
        <v>0.63742149425364958</v>
      </c>
      <c r="M77" s="54">
        <f>IF('Fixed data'!$G$19=FALSE,M64+M76,M64)</f>
        <v>0.63099272205812884</v>
      </c>
      <c r="N77" s="54">
        <f>IF('Fixed data'!$G$19=FALSE,N64+N76,N64)</f>
        <v>0.62445924931551589</v>
      </c>
      <c r="O77" s="54">
        <f>IF('Fixed data'!$G$19=FALSE,O64+O76,O64)</f>
        <v>0.61786292217290306</v>
      </c>
      <c r="P77" s="54">
        <f>IF('Fixed data'!$G$19=FALSE,P64+P76,P64)</f>
        <v>0.61120374063029004</v>
      </c>
      <c r="Q77" s="54">
        <f>IF('Fixed data'!$G$19=FALSE,Q64+Q76,Q64)</f>
        <v>0.60448170468767715</v>
      </c>
      <c r="R77" s="54">
        <f>IF('Fixed data'!$G$19=FALSE,R64+R76,R64)</f>
        <v>0.59769681434506405</v>
      </c>
      <c r="S77" s="54">
        <f>IF('Fixed data'!$G$19=FALSE,S64+S76,S64)</f>
        <v>0.59084906960245109</v>
      </c>
      <c r="T77" s="54">
        <f>IF('Fixed data'!$G$19=FALSE,T64+T76,T64)</f>
        <v>-3.802461529540162</v>
      </c>
      <c r="U77" s="54">
        <f>IF('Fixed data'!$G$19=FALSE,U64+U76,U64)</f>
        <v>-5.5216521106916616</v>
      </c>
      <c r="V77" s="54">
        <f>IF('Fixed data'!$G$19=FALSE,V64+V76,V64)</f>
        <v>-1.8363557764938325</v>
      </c>
      <c r="W77" s="54">
        <f>IF('Fixed data'!$G$19=FALSE,W64+W76,W64)</f>
        <v>-1.8151310375600009</v>
      </c>
      <c r="X77" s="54">
        <f>IF('Fixed data'!$G$19=FALSE,X64+X76,X64)</f>
        <v>-1.7938412116928362</v>
      </c>
      <c r="Y77" s="54">
        <f>IF('Fixed data'!$G$19=FALSE,Y64+Y76,Y64)</f>
        <v>-1.7724862988923378</v>
      </c>
      <c r="Z77" s="54">
        <f>IF('Fixed data'!$G$19=FALSE,Z64+Z76,Z64)</f>
        <v>-1.7510662991585062</v>
      </c>
      <c r="AA77" s="54">
        <f>IF('Fixed data'!$G$19=FALSE,AA64+AA76,AA64)</f>
        <v>-1.7295812124913414</v>
      </c>
      <c r="AB77" s="54">
        <f>IF('Fixed data'!$G$19=FALSE,AB64+AB76,AB64)</f>
        <v>-1.7080310388908435</v>
      </c>
      <c r="AC77" s="54">
        <f>IF('Fixed data'!$G$19=FALSE,AC64+AC76,AC64)</f>
        <v>-1.686415778357012</v>
      </c>
      <c r="AD77" s="54">
        <f>IF('Fixed data'!$G$19=FALSE,AD64+AD76,AD64)</f>
        <v>-1.6647354308898472</v>
      </c>
      <c r="AE77" s="54">
        <f>IF('Fixed data'!$G$19=FALSE,AE64+AE76,AE64)</f>
        <v>-1.6429899964893488</v>
      </c>
      <c r="AF77" s="54">
        <f>IF('Fixed data'!$G$19=FALSE,AF64+AF76,AF64)</f>
        <v>-1.6211794751555173</v>
      </c>
      <c r="AG77" s="54">
        <f>IF('Fixed data'!$G$19=FALSE,AG64+AG76,AG64)</f>
        <v>-1.5993038668883526</v>
      </c>
      <c r="AH77" s="54">
        <f>IF('Fixed data'!$G$19=FALSE,AH64+AH76,AH64)</f>
        <v>-1.5773631716878547</v>
      </c>
      <c r="AI77" s="54">
        <f>IF('Fixed data'!$G$19=FALSE,AI64+AI76,AI64)</f>
        <v>-1.5553573895540229</v>
      </c>
      <c r="AJ77" s="54">
        <f>IF('Fixed data'!$G$19=FALSE,AJ64+AJ76,AJ64)</f>
        <v>-1.531971508397969</v>
      </c>
      <c r="AK77" s="54">
        <f>IF('Fixed data'!$G$19=FALSE,AK64+AK76,AK64)</f>
        <v>-1.5085856272419154</v>
      </c>
      <c r="AL77" s="54">
        <f>IF('Fixed data'!$G$19=FALSE,AL64+AL76,AL64)</f>
        <v>-1.4851997460858617</v>
      </c>
      <c r="AM77" s="54">
        <f>IF('Fixed data'!$G$19=FALSE,AM64+AM76,AM64)</f>
        <v>-1.4618138649298078</v>
      </c>
      <c r="AN77" s="54">
        <f>IF('Fixed data'!$G$19=FALSE,AN64+AN76,AN64)</f>
        <v>-1.4384279837737539</v>
      </c>
      <c r="AO77" s="54">
        <f>IF('Fixed data'!$G$19=FALSE,AO64+AO76,AO64)</f>
        <v>-1.4150421026177002</v>
      </c>
      <c r="AP77" s="54">
        <f>IF('Fixed data'!$G$19=FALSE,AP64+AP76,AP64)</f>
        <v>-1.3916562214616466</v>
      </c>
      <c r="AQ77" s="54">
        <f>IF('Fixed data'!$G$19=FALSE,AQ64+AQ76,AQ64)</f>
        <v>-1.3682703403055927</v>
      </c>
      <c r="AR77" s="54">
        <f>IF('Fixed data'!$G$19=FALSE,AR64+AR76,AR64)</f>
        <v>-1.3448844591495388</v>
      </c>
      <c r="AS77" s="54">
        <f>IF('Fixed data'!$G$19=FALSE,AS64+AS76,AS64)</f>
        <v>-1.3214985779934851</v>
      </c>
      <c r="AT77" s="54">
        <f>IF('Fixed data'!$G$19=FALSE,AT64+AT76,AT64)</f>
        <v>-1.2981126968374315</v>
      </c>
      <c r="AU77" s="54">
        <f>IF('Fixed data'!$G$19=FALSE,AU64+AU76,AU64)</f>
        <v>-1.2747268156813778</v>
      </c>
      <c r="AV77" s="54">
        <f>IF('Fixed data'!$G$19=FALSE,AV64+AV76,AV64)</f>
        <v>-1.2513409345253241</v>
      </c>
      <c r="AW77" s="54">
        <f>IF('Fixed data'!$G$19=FALSE,AW64+AW76,AW64)</f>
        <v>-1.2279550533692705</v>
      </c>
      <c r="AX77" s="54">
        <f>IF('Fixed data'!$G$19=FALSE,AX64+AX76,AX64)</f>
        <v>-1.1879447162132168</v>
      </c>
      <c r="AY77" s="54">
        <f>IF('Fixed data'!$G$19=FALSE,AY64+AY76,AY64)</f>
        <v>-1.4813694078118655</v>
      </c>
      <c r="AZ77" s="54">
        <f>IF('Fixed data'!$G$19=FALSE,AZ64+AZ76,AZ64)</f>
        <v>-1.3266770521629982</v>
      </c>
      <c r="BA77" s="54">
        <f>IF('Fixed data'!$G$19=FALSE,BA64+BA76,BA64)</f>
        <v>-1.2913816623150107</v>
      </c>
      <c r="BB77" s="54">
        <f>IF('Fixed data'!$G$19=FALSE,BB64+BB76,BB64)</f>
        <v>-1.2560206495951711</v>
      </c>
      <c r="BC77" s="54">
        <f>IF('Fixed data'!$G$19=FALSE,BC64+BC76,BC64)</f>
        <v>-1.2205948331108298</v>
      </c>
      <c r="BD77" s="54">
        <f>IF('Fixed data'!$G$19=FALSE,BD64+BD76,BD64)</f>
        <v>-1.1851049666418421</v>
      </c>
    </row>
    <row r="78" spans="1:56" ht="15.75" outlineLevel="1">
      <c r="A78" s="75"/>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c r="A79" s="75"/>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c r="A80" s="75"/>
      <c r="B80" s="11" t="s">
        <v>17</v>
      </c>
      <c r="C80" s="14"/>
      <c r="D80" s="9" t="s">
        <v>40</v>
      </c>
      <c r="E80" s="55">
        <f>IF('Fixed data'!$G$19=TRUE,(E77-SUM(E70:E71))*E78+SUM(E70:E71)*E79,E77*E78)</f>
        <v>3.9054728094571578</v>
      </c>
      <c r="F80" s="55">
        <f t="shared" ref="F80:BD80" si="10">F77*F78</f>
        <v>-0.36499929675422815</v>
      </c>
      <c r="G80" s="55">
        <f t="shared" si="10"/>
        <v>0.60334295750613276</v>
      </c>
      <c r="H80" s="55">
        <f t="shared" si="10"/>
        <v>0.57755902547748161</v>
      </c>
      <c r="I80" s="55">
        <f t="shared" si="10"/>
        <v>0.55277630910713471</v>
      </c>
      <c r="J80" s="55">
        <f t="shared" si="10"/>
        <v>0.52895996178692029</v>
      </c>
      <c r="K80" s="55">
        <f t="shared" si="10"/>
        <v>0.50607079129258936</v>
      </c>
      <c r="L80" s="55">
        <f t="shared" si="10"/>
        <v>0.48406524891685182</v>
      </c>
      <c r="M80" s="55">
        <f t="shared" si="10"/>
        <v>0.46297890340028186</v>
      </c>
      <c r="N80" s="55">
        <f t="shared" si="10"/>
        <v>0.44269091023485035</v>
      </c>
      <c r="O80" s="55">
        <f t="shared" si="10"/>
        <v>0.42320256021455821</v>
      </c>
      <c r="P80" s="55">
        <f t="shared" si="10"/>
        <v>0.40448442740096663</v>
      </c>
      <c r="Q80" s="55">
        <f t="shared" si="10"/>
        <v>0.38650811235134908</v>
      </c>
      <c r="R80" s="55">
        <f t="shared" si="10"/>
        <v>0.3692462080087579</v>
      </c>
      <c r="S80" s="55">
        <f t="shared" si="10"/>
        <v>0.3526722666688975</v>
      </c>
      <c r="T80" s="55">
        <f t="shared" si="10"/>
        <v>-2.1929020431538646</v>
      </c>
      <c r="U80" s="55">
        <f t="shared" si="10"/>
        <v>-3.076685424800305</v>
      </c>
      <c r="V80" s="55">
        <f t="shared" si="10"/>
        <v>-0.98862258845302564</v>
      </c>
      <c r="W80" s="55">
        <f t="shared" si="10"/>
        <v>-0.944150737984493</v>
      </c>
      <c r="X80" s="55">
        <f t="shared" si="10"/>
        <v>-0.90152339508438983</v>
      </c>
      <c r="Y80" s="55">
        <f t="shared" si="10"/>
        <v>-0.86066777241144587</v>
      </c>
      <c r="Z80" s="55">
        <f t="shared" si="10"/>
        <v>-0.82151385874590976</v>
      </c>
      <c r="AA80" s="55">
        <f t="shared" si="10"/>
        <v>-0.78399431573348854</v>
      </c>
      <c r="AB80" s="55">
        <f t="shared" si="10"/>
        <v>-0.74804437839537385</v>
      </c>
      <c r="AC80" s="55">
        <f t="shared" si="10"/>
        <v>-0.71360175926917446</v>
      </c>
      <c r="AD80" s="55">
        <f t="shared" si="10"/>
        <v>-0.68060655605035403</v>
      </c>
      <c r="AE80" s="55">
        <f t="shared" si="10"/>
        <v>-0.64900116260839458</v>
      </c>
      <c r="AF80" s="55">
        <f t="shared" si="10"/>
        <v>-0.6187301832563652</v>
      </c>
      <c r="AG80" s="55">
        <f t="shared" si="10"/>
        <v>-0.58974035015687687</v>
      </c>
      <c r="AH80" s="55">
        <f t="shared" si="10"/>
        <v>-0.56198044375155543</v>
      </c>
      <c r="AI80" s="55">
        <f t="shared" si="10"/>
        <v>-0.62212296195289496</v>
      </c>
      <c r="AJ80" s="55">
        <f t="shared" si="10"/>
        <v>-0.59492127195360089</v>
      </c>
      <c r="AK80" s="55">
        <f t="shared" si="10"/>
        <v>-0.56877637691726157</v>
      </c>
      <c r="AL80" s="55">
        <f t="shared" si="10"/>
        <v>-0.54364979215379217</v>
      </c>
      <c r="AM80" s="55">
        <f t="shared" si="10"/>
        <v>-0.51950437828216611</v>
      </c>
      <c r="AN80" s="55">
        <f t="shared" si="10"/>
        <v>-0.49630429551085875</v>
      </c>
      <c r="AO80" s="55">
        <f t="shared" si="10"/>
        <v>-0.47401495944028949</v>
      </c>
      <c r="AP80" s="55">
        <f t="shared" si="10"/>
        <v>-0.45260299833739048</v>
      </c>
      <c r="AQ80" s="55">
        <f t="shared" si="10"/>
        <v>-0.43203621183404151</v>
      </c>
      <c r="AR80" s="55">
        <f t="shared" si="10"/>
        <v>-0.41228353100267251</v>
      </c>
      <c r="AS80" s="55">
        <f t="shared" si="10"/>
        <v>-0.39331497976384561</v>
      </c>
      <c r="AT80" s="55">
        <f t="shared" si="10"/>
        <v>-0.37510163758209958</v>
      </c>
      <c r="AU80" s="55">
        <f t="shared" si="10"/>
        <v>-0.35761560340774773</v>
      </c>
      <c r="AV80" s="55">
        <f t="shared" si="10"/>
        <v>-0.3408299608236976</v>
      </c>
      <c r="AW80" s="55">
        <f t="shared" si="10"/>
        <v>-0.32471874435768616</v>
      </c>
      <c r="AX80" s="55">
        <f t="shared" si="10"/>
        <v>-0.30498880180949894</v>
      </c>
      <c r="AY80" s="55">
        <f t="shared" si="10"/>
        <v>-0.36924430906651534</v>
      </c>
      <c r="AZ80" s="55">
        <f t="shared" si="10"/>
        <v>-0.32105425586993314</v>
      </c>
      <c r="BA80" s="55">
        <f t="shared" si="10"/>
        <v>-0.30341049888125676</v>
      </c>
      <c r="BB80" s="55">
        <f t="shared" si="10"/>
        <v>-0.28650720253478434</v>
      </c>
      <c r="BC80" s="55">
        <f t="shared" si="10"/>
        <v>-0.27031681843434319</v>
      </c>
      <c r="BD80" s="55">
        <f t="shared" si="10"/>
        <v>-0.2548127374729045</v>
      </c>
    </row>
    <row r="81" spans="1:56">
      <c r="A81" s="75"/>
      <c r="B81" s="15" t="s">
        <v>18</v>
      </c>
      <c r="C81" s="15"/>
      <c r="D81" s="14" t="s">
        <v>40</v>
      </c>
      <c r="E81" s="56">
        <f>+E80</f>
        <v>3.9054728094571578</v>
      </c>
      <c r="F81" s="56">
        <f t="shared" ref="F81:BD81" si="11">+E81+F80</f>
        <v>3.5404735127029294</v>
      </c>
      <c r="G81" s="56">
        <f t="shared" si="11"/>
        <v>4.1438164702090621</v>
      </c>
      <c r="H81" s="56">
        <f t="shared" si="11"/>
        <v>4.7213754956865435</v>
      </c>
      <c r="I81" s="56">
        <f t="shared" si="11"/>
        <v>5.2741518047936786</v>
      </c>
      <c r="J81" s="56">
        <f t="shared" si="11"/>
        <v>5.8031117665805994</v>
      </c>
      <c r="K81" s="56">
        <f t="shared" si="11"/>
        <v>6.3091825578731884</v>
      </c>
      <c r="L81" s="56">
        <f t="shared" si="11"/>
        <v>6.7932478067900401</v>
      </c>
      <c r="M81" s="56">
        <f t="shared" si="11"/>
        <v>7.2562267101903224</v>
      </c>
      <c r="N81" s="56">
        <f t="shared" si="11"/>
        <v>7.6989176204251724</v>
      </c>
      <c r="O81" s="56">
        <f t="shared" si="11"/>
        <v>8.1221201806397314</v>
      </c>
      <c r="P81" s="56">
        <f t="shared" si="11"/>
        <v>8.5266046080406976</v>
      </c>
      <c r="Q81" s="56">
        <f t="shared" si="11"/>
        <v>8.9131127203920464</v>
      </c>
      <c r="R81" s="56">
        <f t="shared" si="11"/>
        <v>9.2823589284008037</v>
      </c>
      <c r="S81" s="56">
        <f t="shared" si="11"/>
        <v>9.6350311950697005</v>
      </c>
      <c r="T81" s="56">
        <f t="shared" si="11"/>
        <v>7.4421291519158359</v>
      </c>
      <c r="U81" s="56">
        <f t="shared" si="11"/>
        <v>4.3654437271155313</v>
      </c>
      <c r="V81" s="56">
        <f t="shared" si="11"/>
        <v>3.3768211386625056</v>
      </c>
      <c r="W81" s="56">
        <f t="shared" si="11"/>
        <v>2.4326704006780124</v>
      </c>
      <c r="X81" s="56">
        <f t="shared" si="11"/>
        <v>1.5311470055936227</v>
      </c>
      <c r="Y81" s="56">
        <f t="shared" si="11"/>
        <v>0.67047923318217684</v>
      </c>
      <c r="Z81" s="56">
        <f t="shared" si="11"/>
        <v>-0.15103462556373293</v>
      </c>
      <c r="AA81" s="56">
        <f t="shared" si="11"/>
        <v>-0.93502894129722147</v>
      </c>
      <c r="AB81" s="56">
        <f t="shared" si="11"/>
        <v>-1.6830733196925953</v>
      </c>
      <c r="AC81" s="56">
        <f t="shared" si="11"/>
        <v>-2.3966750789617697</v>
      </c>
      <c r="AD81" s="56">
        <f t="shared" si="11"/>
        <v>-3.0772816350121239</v>
      </c>
      <c r="AE81" s="56">
        <f t="shared" si="11"/>
        <v>-3.7262827976205184</v>
      </c>
      <c r="AF81" s="56">
        <f t="shared" si="11"/>
        <v>-4.3450129808768834</v>
      </c>
      <c r="AG81" s="56">
        <f t="shared" si="11"/>
        <v>-4.9347533310337601</v>
      </c>
      <c r="AH81" s="56">
        <f t="shared" si="11"/>
        <v>-5.4967337747853158</v>
      </c>
      <c r="AI81" s="56">
        <f t="shared" si="11"/>
        <v>-6.118856736738211</v>
      </c>
      <c r="AJ81" s="56">
        <f t="shared" si="11"/>
        <v>-6.7137780086918122</v>
      </c>
      <c r="AK81" s="56">
        <f t="shared" si="11"/>
        <v>-7.2825543856090738</v>
      </c>
      <c r="AL81" s="56">
        <f t="shared" si="11"/>
        <v>-7.8262041777628664</v>
      </c>
      <c r="AM81" s="56">
        <f t="shared" si="11"/>
        <v>-8.3457085560450324</v>
      </c>
      <c r="AN81" s="56">
        <f t="shared" si="11"/>
        <v>-8.8420128515558911</v>
      </c>
      <c r="AO81" s="56">
        <f t="shared" si="11"/>
        <v>-9.3160278109961805</v>
      </c>
      <c r="AP81" s="56">
        <f t="shared" si="11"/>
        <v>-9.7686308093335708</v>
      </c>
      <c r="AQ81" s="56">
        <f t="shared" si="11"/>
        <v>-10.200667021167613</v>
      </c>
      <c r="AR81" s="56">
        <f t="shared" si="11"/>
        <v>-10.612950552170286</v>
      </c>
      <c r="AS81" s="56">
        <f t="shared" si="11"/>
        <v>-11.006265531934131</v>
      </c>
      <c r="AT81" s="56">
        <f t="shared" si="11"/>
        <v>-11.381367169516231</v>
      </c>
      <c r="AU81" s="56">
        <f t="shared" si="11"/>
        <v>-11.738982772923979</v>
      </c>
      <c r="AV81" s="56">
        <f t="shared" si="11"/>
        <v>-12.079812733747676</v>
      </c>
      <c r="AW81" s="56">
        <f t="shared" si="11"/>
        <v>-12.404531478105362</v>
      </c>
      <c r="AX81" s="56">
        <f t="shared" si="11"/>
        <v>-12.709520279914861</v>
      </c>
      <c r="AY81" s="56">
        <f t="shared" si="11"/>
        <v>-13.078764588981375</v>
      </c>
      <c r="AZ81" s="56">
        <f t="shared" si="11"/>
        <v>-13.399818844851309</v>
      </c>
      <c r="BA81" s="56">
        <f t="shared" si="11"/>
        <v>-13.703229343732566</v>
      </c>
      <c r="BB81" s="56">
        <f t="shared" si="11"/>
        <v>-13.98973654626735</v>
      </c>
      <c r="BC81" s="56">
        <f t="shared" si="11"/>
        <v>-14.260053364701694</v>
      </c>
      <c r="BD81" s="56">
        <f t="shared" si="11"/>
        <v>-14.514866102174599</v>
      </c>
    </row>
    <row r="82" spans="1:56">
      <c r="A82" s="75"/>
      <c r="B82" s="14"/>
    </row>
    <row r="83" spans="1:56">
      <c r="A83" s="75"/>
    </row>
    <row r="84" spans="1:56">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c r="A86" s="193"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c r="A87" s="193"/>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c r="A88" s="193"/>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c r="A89" s="193"/>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c r="A90" s="193"/>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c r="A91" s="193"/>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c r="A92" s="193"/>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c r="A93" s="193"/>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c r="C94" s="36"/>
    </row>
    <row r="95" spans="1:56" ht="16.5">
      <c r="A95" s="86"/>
      <c r="C95" s="36"/>
    </row>
    <row r="96" spans="1:56" ht="16.5">
      <c r="A96" s="86">
        <v>1</v>
      </c>
      <c r="B96" s="4" t="s">
        <v>335</v>
      </c>
    </row>
    <row r="97" spans="1:3">
      <c r="B97" s="70" t="s">
        <v>155</v>
      </c>
    </row>
    <row r="98" spans="1:3">
      <c r="B98" s="4" t="s">
        <v>319</v>
      </c>
    </row>
    <row r="99" spans="1:3">
      <c r="B99" s="4" t="s">
        <v>337</v>
      </c>
    </row>
    <row r="100" spans="1:3" ht="16.5">
      <c r="A100" s="86">
        <v>2</v>
      </c>
      <c r="B100" s="70" t="s">
        <v>154</v>
      </c>
    </row>
    <row r="105" spans="1:3">
      <c r="C105" s="36"/>
    </row>
    <row r="170" spans="2:2">
      <c r="B170" s="4" t="s">
        <v>198</v>
      </c>
    </row>
    <row r="171" spans="2:2">
      <c r="B171" s="4" t="s">
        <v>197</v>
      </c>
    </row>
    <row r="172" spans="2:2">
      <c r="B172" s="4" t="s">
        <v>320</v>
      </c>
    </row>
    <row r="173" spans="2:2">
      <c r="B173" s="4" t="s">
        <v>158</v>
      </c>
    </row>
    <row r="174" spans="2:2">
      <c r="B174" s="4" t="s">
        <v>159</v>
      </c>
    </row>
    <row r="175" spans="2:2">
      <c r="B175" s="4" t="s">
        <v>160</v>
      </c>
    </row>
    <row r="176" spans="2:2">
      <c r="B176" s="4" t="s">
        <v>161</v>
      </c>
    </row>
    <row r="177" spans="2:2">
      <c r="B177" s="4" t="s">
        <v>162</v>
      </c>
    </row>
    <row r="178" spans="2:2">
      <c r="B178" s="4" t="s">
        <v>163</v>
      </c>
    </row>
    <row r="179" spans="2:2">
      <c r="B179" s="4" t="s">
        <v>164</v>
      </c>
    </row>
    <row r="180" spans="2:2">
      <c r="B180" s="4" t="s">
        <v>165</v>
      </c>
    </row>
    <row r="181" spans="2:2">
      <c r="B181" s="4" t="s">
        <v>166</v>
      </c>
    </row>
    <row r="182" spans="2:2">
      <c r="B182" s="4" t="s">
        <v>199</v>
      </c>
    </row>
    <row r="183" spans="2:2">
      <c r="B183" s="4" t="s">
        <v>167</v>
      </c>
    </row>
    <row r="184" spans="2:2">
      <c r="B184" s="4" t="s">
        <v>168</v>
      </c>
    </row>
    <row r="185" spans="2:2">
      <c r="B185" s="4" t="s">
        <v>169</v>
      </c>
    </row>
    <row r="186" spans="2:2">
      <c r="B186" s="4" t="s">
        <v>170</v>
      </c>
    </row>
    <row r="187" spans="2:2">
      <c r="B187" s="4" t="s">
        <v>171</v>
      </c>
    </row>
    <row r="188" spans="2:2">
      <c r="B188" s="4" t="s">
        <v>172</v>
      </c>
    </row>
    <row r="189" spans="2:2">
      <c r="B189" s="4" t="s">
        <v>173</v>
      </c>
    </row>
    <row r="190" spans="2:2">
      <c r="B190" s="4" t="s">
        <v>174</v>
      </c>
    </row>
    <row r="191" spans="2:2">
      <c r="B191" s="4" t="s">
        <v>175</v>
      </c>
    </row>
    <row r="192" spans="2:2">
      <c r="B192" s="4" t="s">
        <v>200</v>
      </c>
    </row>
    <row r="193" spans="2:2">
      <c r="B193" s="4" t="s">
        <v>201</v>
      </c>
    </row>
    <row r="194" spans="2:2">
      <c r="B194" s="4" t="s">
        <v>176</v>
      </c>
    </row>
    <row r="195" spans="2:2">
      <c r="B195" s="4" t="s">
        <v>177</v>
      </c>
    </row>
    <row r="196" spans="2:2">
      <c r="B196" s="4" t="s">
        <v>178</v>
      </c>
    </row>
    <row r="197" spans="2:2">
      <c r="B197" s="4" t="s">
        <v>179</v>
      </c>
    </row>
    <row r="198" spans="2:2">
      <c r="B198" s="4" t="s">
        <v>180</v>
      </c>
    </row>
    <row r="199" spans="2:2">
      <c r="B199" s="4" t="s">
        <v>181</v>
      </c>
    </row>
    <row r="200" spans="2:2">
      <c r="B200" s="4" t="s">
        <v>182</v>
      </c>
    </row>
    <row r="201" spans="2:2">
      <c r="B201" s="4" t="s">
        <v>183</v>
      </c>
    </row>
    <row r="202" spans="2:2">
      <c r="B202" s="4" t="s">
        <v>184</v>
      </c>
    </row>
    <row r="203" spans="2:2">
      <c r="B203" s="4" t="s">
        <v>185</v>
      </c>
    </row>
    <row r="204" spans="2:2">
      <c r="B204" s="4" t="s">
        <v>186</v>
      </c>
    </row>
    <row r="205" spans="2:2">
      <c r="B205" s="4" t="s">
        <v>187</v>
      </c>
    </row>
    <row r="206" spans="2:2">
      <c r="B206" s="4" t="s">
        <v>188</v>
      </c>
    </row>
    <row r="207" spans="2:2">
      <c r="B207" s="4" t="s">
        <v>189</v>
      </c>
    </row>
    <row r="208" spans="2:2">
      <c r="B208" s="4" t="s">
        <v>190</v>
      </c>
    </row>
    <row r="209" spans="2:2">
      <c r="B209" s="4" t="s">
        <v>191</v>
      </c>
    </row>
    <row r="210" spans="2:2">
      <c r="B210" s="4" t="s">
        <v>192</v>
      </c>
    </row>
    <row r="211" spans="2:2">
      <c r="B211" s="4" t="s">
        <v>193</v>
      </c>
    </row>
    <row r="212" spans="2:2">
      <c r="B212" s="4" t="s">
        <v>194</v>
      </c>
    </row>
    <row r="213" spans="2:2">
      <c r="B213" s="4" t="s">
        <v>195</v>
      </c>
    </row>
    <row r="214" spans="2:2">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workbookViewId="0">
      <selection activeCell="B4" sqref="B4"/>
    </sheetView>
  </sheetViews>
  <sheetFormatPr defaultRowHeight="15"/>
  <cols>
    <col min="1" max="1" width="5.85546875" customWidth="1"/>
    <col min="2" max="2" width="74.28515625" customWidth="1"/>
  </cols>
  <sheetData>
    <row r="1" spans="1:4" ht="18.75">
      <c r="A1" s="1" t="s">
        <v>358</v>
      </c>
    </row>
    <row r="2" spans="1:4">
      <c r="A2" t="s">
        <v>78</v>
      </c>
    </row>
    <row r="3" spans="1:4" s="145" customFormat="1" ht="15.75" customHeight="1">
      <c r="B3" s="202" t="s">
        <v>371</v>
      </c>
      <c r="C3" s="202"/>
      <c r="D3" s="202"/>
    </row>
    <row r="4" spans="1:4" s="145" customFormat="1" ht="21" customHeight="1">
      <c r="A4" s="148">
        <v>1</v>
      </c>
      <c r="B4" s="147" t="s">
        <v>362</v>
      </c>
    </row>
    <row r="5" spans="1:4" s="145" customFormat="1" ht="30">
      <c r="A5" s="148">
        <v>2</v>
      </c>
      <c r="B5" s="147" t="s">
        <v>364</v>
      </c>
    </row>
    <row r="6" spans="1:4" s="145" customFormat="1">
      <c r="A6" s="148">
        <v>3</v>
      </c>
      <c r="B6" s="147" t="s">
        <v>363</v>
      </c>
    </row>
    <row r="7" spans="1:4" s="145" customFormat="1">
      <c r="A7" s="148">
        <v>4</v>
      </c>
      <c r="B7" s="147" t="s">
        <v>373</v>
      </c>
    </row>
    <row r="8" spans="1:4" s="145" customFormat="1" ht="30">
      <c r="A8" s="148">
        <v>5</v>
      </c>
      <c r="B8" s="147" t="s">
        <v>370</v>
      </c>
    </row>
    <row r="9" spans="1:4" s="145" customFormat="1">
      <c r="A9" s="148"/>
      <c r="B9" s="149" t="s">
        <v>372</v>
      </c>
    </row>
    <row r="10" spans="1:4" s="145" customFormat="1">
      <c r="A10" s="148">
        <v>6</v>
      </c>
      <c r="B10" s="147" t="s">
        <v>365</v>
      </c>
    </row>
    <row r="11" spans="1:4" s="145" customFormat="1" ht="30">
      <c r="A11" s="148">
        <v>7</v>
      </c>
      <c r="B11" s="147" t="s">
        <v>366</v>
      </c>
    </row>
    <row r="12" spans="1:4" s="145" customFormat="1">
      <c r="A12" s="148">
        <v>8</v>
      </c>
      <c r="B12" s="147" t="s">
        <v>378</v>
      </c>
    </row>
    <row r="13" spans="1:4" s="145" customFormat="1"/>
    <row r="14" spans="1:4" s="145" customFormat="1"/>
    <row r="15" spans="1:4" s="145" customFormat="1"/>
    <row r="16" spans="1:4" s="145" customFormat="1"/>
    <row r="17" spans="1:7" s="145" customFormat="1"/>
    <row r="19" spans="1:7">
      <c r="B19" s="134" t="s">
        <v>341</v>
      </c>
      <c r="C19" s="135"/>
    </row>
    <row r="20" spans="1:7">
      <c r="B20" s="136"/>
      <c r="C20" s="137"/>
    </row>
    <row r="21" spans="1:7">
      <c r="B21" s="138" t="s">
        <v>345</v>
      </c>
      <c r="C21" s="139" t="s">
        <v>47</v>
      </c>
    </row>
    <row r="22" spans="1:7">
      <c r="A22" s="140"/>
      <c r="B22" s="136" t="s">
        <v>343</v>
      </c>
      <c r="C22" s="137">
        <v>15</v>
      </c>
      <c r="D22" s="140"/>
      <c r="E22" s="140"/>
      <c r="F22" s="140"/>
      <c r="G22" s="140"/>
    </row>
    <row r="23" spans="1:7">
      <c r="A23" s="140"/>
      <c r="B23" s="136" t="s">
        <v>344</v>
      </c>
      <c r="C23" s="137">
        <v>10</v>
      </c>
      <c r="D23" s="140"/>
      <c r="E23" s="140"/>
      <c r="F23" s="140"/>
      <c r="G23" s="140"/>
    </row>
    <row r="24" spans="1:7">
      <c r="A24" s="140"/>
      <c r="B24" s="136" t="s">
        <v>357</v>
      </c>
      <c r="C24" s="137">
        <v>20.5</v>
      </c>
      <c r="D24" s="140"/>
      <c r="E24" s="140"/>
      <c r="F24" s="140"/>
      <c r="G24" s="140"/>
    </row>
    <row r="25" spans="1:7">
      <c r="A25" s="140"/>
      <c r="B25" s="136" t="s">
        <v>347</v>
      </c>
      <c r="C25" s="137">
        <v>1</v>
      </c>
      <c r="D25" s="140"/>
      <c r="E25" s="140"/>
      <c r="F25" s="140"/>
      <c r="G25" s="140"/>
    </row>
    <row r="26" spans="1:7">
      <c r="A26" s="140"/>
      <c r="B26" s="136" t="s">
        <v>359</v>
      </c>
      <c r="C26" s="137">
        <v>2</v>
      </c>
      <c r="D26" s="140"/>
      <c r="E26" s="140"/>
      <c r="F26" s="140"/>
      <c r="G26" s="140"/>
    </row>
    <row r="27" spans="1:7">
      <c r="A27" s="140"/>
      <c r="B27" s="136" t="s">
        <v>349</v>
      </c>
      <c r="C27" s="137">
        <v>1</v>
      </c>
      <c r="D27" s="140"/>
      <c r="E27" s="140"/>
      <c r="F27" s="140"/>
      <c r="G27" s="140"/>
    </row>
    <row r="28" spans="1:7" s="145" customFormat="1">
      <c r="A28" s="140"/>
      <c r="B28" s="136" t="s">
        <v>360</v>
      </c>
      <c r="C28" s="137">
        <v>15</v>
      </c>
      <c r="D28" s="140"/>
      <c r="E28" s="140"/>
      <c r="F28" s="140"/>
      <c r="G28" s="140"/>
    </row>
    <row r="29" spans="1:7">
      <c r="A29" s="140"/>
      <c r="B29" s="140"/>
      <c r="C29" s="140"/>
      <c r="D29" s="140"/>
      <c r="E29" s="140"/>
      <c r="F29" s="140"/>
      <c r="G29" s="140"/>
    </row>
  </sheetData>
  <mergeCells count="1">
    <mergeCell ref="B3:D3"/>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B2" sqref="B2"/>
    </sheetView>
  </sheetViews>
  <sheetFormatPr defaultColWidth="9.140625"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392</v>
      </c>
      <c r="C1" s="3" t="s">
        <v>362</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c r="B4" s="48">
        <v>16</v>
      </c>
      <c r="C4" s="44">
        <f>INDEX($E$81:$BD$81,1,$C$9+$B4-1)</f>
        <v>6.1833893410229877</v>
      </c>
      <c r="D4" s="9"/>
      <c r="E4" s="9"/>
      <c r="F4" s="87"/>
      <c r="G4" s="9"/>
      <c r="I4" s="40"/>
      <c r="AQ4" s="22"/>
      <c r="AR4" s="22"/>
      <c r="AS4" s="22"/>
      <c r="AT4" s="22"/>
      <c r="AU4" s="22"/>
      <c r="AV4" s="22"/>
      <c r="AW4" s="22"/>
      <c r="AX4" s="22"/>
      <c r="AY4" s="22"/>
      <c r="AZ4" s="22"/>
      <c r="BA4" s="22"/>
      <c r="BB4" s="22"/>
      <c r="BC4" s="22"/>
      <c r="BD4" s="22"/>
    </row>
    <row r="5" spans="1:56">
      <c r="B5" s="48">
        <v>24</v>
      </c>
      <c r="C5" s="44">
        <f>INDEX($E$81:$BD$81,1,$C$9+$B5-1)</f>
        <v>-0.19538678850296332</v>
      </c>
      <c r="D5" s="18"/>
      <c r="E5" s="63"/>
      <c r="F5" s="9"/>
      <c r="G5" s="9"/>
      <c r="AQ5" s="22"/>
      <c r="AR5" s="22"/>
      <c r="AS5" s="22"/>
      <c r="AT5" s="22"/>
      <c r="AU5" s="22"/>
      <c r="AV5" s="22"/>
      <c r="AW5" s="22"/>
      <c r="AX5" s="22"/>
      <c r="AY5" s="22"/>
      <c r="AZ5" s="22"/>
      <c r="BA5" s="22"/>
      <c r="BB5" s="22"/>
      <c r="BC5" s="22"/>
      <c r="BD5" s="22"/>
    </row>
    <row r="6" spans="1:56">
      <c r="B6" s="48">
        <v>32</v>
      </c>
      <c r="C6" s="44">
        <f>INDEX($E$81:$BD$81,1,$C$9+$B6-1)</f>
        <v>-4.8109256124487487</v>
      </c>
      <c r="D6" s="9"/>
      <c r="E6" s="9"/>
      <c r="F6" s="9"/>
      <c r="G6" s="9"/>
      <c r="AQ6" s="22"/>
      <c r="AR6" s="22"/>
      <c r="AS6" s="22"/>
      <c r="AT6" s="22"/>
      <c r="AU6" s="22"/>
      <c r="AV6" s="22"/>
      <c r="AW6" s="22"/>
      <c r="AX6" s="22"/>
      <c r="AY6" s="22"/>
      <c r="AZ6" s="22"/>
      <c r="BA6" s="22"/>
      <c r="BB6" s="22"/>
      <c r="BC6" s="22"/>
      <c r="BD6" s="22"/>
    </row>
    <row r="7" spans="1:56">
      <c r="B7" s="48">
        <v>45</v>
      </c>
      <c r="C7" s="44">
        <f>INDEX($E$81:$BD$81,1,$C$9+$B7-1)</f>
        <v>-9.9551143373449147</v>
      </c>
      <c r="D7" s="9"/>
      <c r="E7" s="9"/>
      <c r="F7" s="9"/>
      <c r="G7" s="9"/>
      <c r="AQ7" s="22"/>
      <c r="AR7" s="22"/>
      <c r="AS7" s="22"/>
      <c r="AT7" s="22"/>
      <c r="AU7" s="22"/>
      <c r="AV7" s="22"/>
      <c r="AW7" s="22"/>
      <c r="AX7" s="22"/>
      <c r="AY7" s="22"/>
      <c r="AZ7" s="22"/>
      <c r="BA7" s="22"/>
      <c r="BB7" s="22"/>
      <c r="BC7" s="22"/>
      <c r="BD7" s="22"/>
    </row>
    <row r="8" spans="1:56">
      <c r="B8" s="49"/>
      <c r="C8" s="44"/>
      <c r="D8" s="9"/>
      <c r="E8" s="9"/>
      <c r="F8" s="9"/>
      <c r="G8" s="9"/>
      <c r="AQ8" s="22"/>
      <c r="AR8" s="22"/>
      <c r="AS8" s="22"/>
      <c r="AT8" s="22"/>
      <c r="AU8" s="22"/>
      <c r="AV8" s="22"/>
      <c r="AW8" s="22"/>
      <c r="AX8" s="22"/>
      <c r="AY8" s="22"/>
      <c r="AZ8" s="22"/>
      <c r="BA8" s="22"/>
      <c r="BB8" s="22"/>
      <c r="BC8" s="22"/>
      <c r="BD8" s="22"/>
    </row>
    <row r="9" spans="1:56" ht="15.75" thickBot="1">
      <c r="B9" s="114" t="s">
        <v>83</v>
      </c>
      <c r="C9" s="45">
        <f>IF(E18&lt;0,1,IF(F18&lt;0,2,IF(G18&lt;0,3,IF(H18&lt;0,4,IF(I18&lt;0,5,IF(J18&lt;0,6,IF(K18&lt;0,7,8)))))))</f>
        <v>2</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94" t="s">
        <v>11</v>
      </c>
      <c r="B13" s="61" t="s">
        <v>159</v>
      </c>
      <c r="C13" s="60"/>
      <c r="D13" s="61" t="s">
        <v>40</v>
      </c>
      <c r="E13" s="62"/>
      <c r="F13" s="62">
        <v>-10.235702609645791</v>
      </c>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c r="A14" s="195"/>
      <c r="B14" s="61" t="s">
        <v>176</v>
      </c>
      <c r="C14" s="60"/>
      <c r="D14" s="61" t="s">
        <v>40</v>
      </c>
      <c r="E14" s="156">
        <v>0</v>
      </c>
      <c r="F14" s="156">
        <v>0</v>
      </c>
      <c r="G14" s="156">
        <v>-3.8831298919310385E-2</v>
      </c>
      <c r="H14" s="156">
        <v>-3.8753429269510906E-2</v>
      </c>
      <c r="I14" s="156">
        <v>-3.8696667482440862E-2</v>
      </c>
      <c r="J14" s="156">
        <v>-3.8660067462974165E-2</v>
      </c>
      <c r="K14" s="156">
        <v>-3.8626479992459009E-2</v>
      </c>
      <c r="L14" s="156">
        <v>-3.8563832188143639E-2</v>
      </c>
      <c r="M14" s="132">
        <v>-3.8699999999999998E-2</v>
      </c>
      <c r="N14" s="132">
        <v>-3.8699999999999998E-2</v>
      </c>
      <c r="O14" s="132">
        <v>-3.8699999999999998E-2</v>
      </c>
      <c r="P14" s="132">
        <v>-3.8699999999999998E-2</v>
      </c>
      <c r="Q14" s="132">
        <v>-3.8699999999999998E-2</v>
      </c>
      <c r="R14" s="132">
        <v>-3.8699999999999998E-2</v>
      </c>
      <c r="S14" s="132">
        <v>-3.8699999999999998E-2</v>
      </c>
      <c r="T14" s="132">
        <v>-3.8699999999999998E-2</v>
      </c>
      <c r="U14" s="132">
        <v>-3.8699999999999998E-2</v>
      </c>
      <c r="V14" s="132">
        <v>-3.8699999999999998E-2</v>
      </c>
      <c r="W14" s="132">
        <v>-3.8699999999999998E-2</v>
      </c>
      <c r="X14" s="132">
        <v>-3.8699999999999998E-2</v>
      </c>
      <c r="Y14" s="132">
        <v>-3.8699999999999998E-2</v>
      </c>
      <c r="Z14" s="132">
        <v>-3.8699999999999998E-2</v>
      </c>
      <c r="AA14" s="132">
        <v>-3.8699999999999998E-2</v>
      </c>
      <c r="AB14" s="132">
        <v>-3.8699999999999998E-2</v>
      </c>
      <c r="AC14" s="132">
        <v>-3.8699999999999998E-2</v>
      </c>
      <c r="AD14" s="132">
        <v>-3.8699999999999998E-2</v>
      </c>
      <c r="AE14" s="132">
        <v>-3.8699999999999998E-2</v>
      </c>
      <c r="AF14" s="132">
        <v>-3.8699999999999998E-2</v>
      </c>
      <c r="AG14" s="132">
        <v>-3.8699999999999998E-2</v>
      </c>
      <c r="AH14" s="132">
        <v>-3.8699999999999998E-2</v>
      </c>
      <c r="AI14" s="132">
        <v>-3.8699999999999998E-2</v>
      </c>
      <c r="AJ14" s="132">
        <v>-3.8699999999999998E-2</v>
      </c>
      <c r="AK14" s="132">
        <v>-3.8699999999999998E-2</v>
      </c>
      <c r="AL14" s="132">
        <v>-3.8699999999999998E-2</v>
      </c>
      <c r="AM14" s="132">
        <v>-3.8699999999999998E-2</v>
      </c>
      <c r="AN14" s="132">
        <v>-3.8699999999999998E-2</v>
      </c>
      <c r="AO14" s="132">
        <v>-3.8699999999999998E-2</v>
      </c>
      <c r="AP14" s="132">
        <v>-3.8699999999999998E-2</v>
      </c>
      <c r="AQ14" s="132">
        <v>-3.8699999999999998E-2</v>
      </c>
      <c r="AR14" s="132">
        <v>-3.8699999999999998E-2</v>
      </c>
      <c r="AS14" s="132">
        <v>-3.8699999999999998E-2</v>
      </c>
      <c r="AT14" s="132">
        <v>-3.8699999999999998E-2</v>
      </c>
      <c r="AU14" s="132">
        <v>-3.8699999999999998E-2</v>
      </c>
      <c r="AV14" s="132">
        <v>-3.8699999999999998E-2</v>
      </c>
      <c r="AW14" s="132">
        <v>-3.8699999999999998E-2</v>
      </c>
      <c r="AX14" s="61"/>
      <c r="AY14" s="61"/>
      <c r="AZ14" s="61"/>
      <c r="BA14" s="61"/>
      <c r="BB14" s="61"/>
      <c r="BC14" s="61"/>
      <c r="BD14" s="61"/>
    </row>
    <row r="15" spans="1:56">
      <c r="A15" s="195"/>
      <c r="B15" s="61" t="s">
        <v>159</v>
      </c>
      <c r="C15" s="60"/>
      <c r="D15" s="61" t="s">
        <v>40</v>
      </c>
      <c r="E15" s="62"/>
      <c r="F15" s="62"/>
      <c r="G15" s="132"/>
      <c r="H15" s="132"/>
      <c r="I15" s="132"/>
      <c r="J15" s="132"/>
      <c r="K15" s="132"/>
      <c r="L15" s="132"/>
      <c r="M15" s="132"/>
      <c r="N15" s="132"/>
      <c r="O15" s="132"/>
      <c r="P15" s="132"/>
      <c r="Q15" s="132"/>
      <c r="R15" s="132"/>
      <c r="S15" s="132"/>
      <c r="T15" s="62">
        <v>-20</v>
      </c>
      <c r="U15" s="62">
        <v>-22.701295999999999</v>
      </c>
      <c r="V15" s="62"/>
      <c r="W15" s="132"/>
      <c r="X15" s="132"/>
      <c r="Y15" s="132"/>
      <c r="Z15" s="132"/>
      <c r="AA15" s="132"/>
      <c r="AB15" s="132"/>
      <c r="AC15" s="132"/>
      <c r="AD15" s="132"/>
      <c r="AE15" s="132"/>
      <c r="AF15" s="132"/>
      <c r="AG15" s="132"/>
      <c r="AH15" s="132"/>
      <c r="AI15" s="132"/>
      <c r="AJ15" s="132"/>
      <c r="AK15" s="132"/>
      <c r="AL15" s="132"/>
      <c r="AM15" s="132"/>
      <c r="AN15" s="132"/>
      <c r="AO15" s="132"/>
      <c r="AP15" s="132"/>
      <c r="AQ15" s="132"/>
      <c r="AR15" s="132"/>
      <c r="AS15" s="132"/>
      <c r="AT15" s="132"/>
      <c r="AU15" s="132"/>
      <c r="AV15" s="132"/>
      <c r="AW15" s="132"/>
      <c r="AX15" s="61"/>
      <c r="AY15" s="61"/>
      <c r="AZ15" s="61"/>
      <c r="BA15" s="61"/>
      <c r="BB15" s="61"/>
      <c r="BC15" s="61"/>
      <c r="BD15" s="61"/>
    </row>
    <row r="16" spans="1:56">
      <c r="A16" s="195"/>
      <c r="B16" s="61" t="s">
        <v>176</v>
      </c>
      <c r="C16" s="60"/>
      <c r="D16" s="61" t="s">
        <v>40</v>
      </c>
      <c r="E16" s="62"/>
      <c r="F16" s="62"/>
      <c r="G16" s="62"/>
      <c r="H16" s="62"/>
      <c r="I16" s="62"/>
      <c r="J16" s="62"/>
      <c r="K16" s="62"/>
      <c r="L16" s="62"/>
      <c r="M16" s="62"/>
      <c r="N16" s="62"/>
      <c r="O16" s="62"/>
      <c r="P16" s="62"/>
      <c r="Q16" s="62"/>
      <c r="R16" s="62"/>
      <c r="S16" s="62"/>
      <c r="T16" s="62"/>
      <c r="U16" s="62"/>
      <c r="V16" s="132">
        <v>-0.14899999999999999</v>
      </c>
      <c r="W16" s="132">
        <v>-0.14899999999999999</v>
      </c>
      <c r="X16" s="132">
        <v>-0.14899999999999999</v>
      </c>
      <c r="Y16" s="132">
        <v>-0.14899999999999999</v>
      </c>
      <c r="Z16" s="132">
        <v>-0.14899999999999999</v>
      </c>
      <c r="AA16" s="132">
        <v>-0.14899999999999999</v>
      </c>
      <c r="AB16" s="132">
        <v>-0.14899999999999999</v>
      </c>
      <c r="AC16" s="132">
        <v>-0.14899999999999999</v>
      </c>
      <c r="AD16" s="132">
        <v>-0.14899999999999999</v>
      </c>
      <c r="AE16" s="132">
        <v>-0.14899999999999999</v>
      </c>
      <c r="AF16" s="132">
        <v>-0.14899999999999999</v>
      </c>
      <c r="AG16" s="132">
        <v>-0.14899999999999999</v>
      </c>
      <c r="AH16" s="132">
        <v>-0.14899999999999999</v>
      </c>
      <c r="AI16" s="132">
        <v>-0.14899999999999999</v>
      </c>
      <c r="AJ16" s="132">
        <v>-0.14899999999999999</v>
      </c>
      <c r="AK16" s="132">
        <v>-0.14899999999999999</v>
      </c>
      <c r="AL16" s="132">
        <v>-0.14899999999999999</v>
      </c>
      <c r="AM16" s="132">
        <v>-0.14899999999999999</v>
      </c>
      <c r="AN16" s="132">
        <v>-0.14899999999999999</v>
      </c>
      <c r="AO16" s="132">
        <v>-0.14899999999999999</v>
      </c>
      <c r="AP16" s="132">
        <v>-0.14899999999999999</v>
      </c>
      <c r="AQ16" s="132">
        <v>-0.14899999999999999</v>
      </c>
      <c r="AR16" s="132">
        <v>-0.14899999999999999</v>
      </c>
      <c r="AS16" s="132">
        <v>-0.14899999999999999</v>
      </c>
      <c r="AT16" s="132">
        <v>-0.14899999999999999</v>
      </c>
      <c r="AU16" s="132">
        <v>-0.14899999999999999</v>
      </c>
      <c r="AV16" s="132">
        <v>-0.14899999999999999</v>
      </c>
      <c r="AW16" s="132">
        <v>-0.14899999999999999</v>
      </c>
      <c r="AX16" s="61"/>
      <c r="AY16" s="61"/>
      <c r="AZ16" s="61"/>
      <c r="BA16" s="61"/>
      <c r="BB16" s="61"/>
      <c r="BC16" s="61"/>
      <c r="BD16" s="61"/>
    </row>
    <row r="17" spans="1:56">
      <c r="A17" s="195"/>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c r="A18" s="196"/>
      <c r="B18" s="125" t="s">
        <v>197</v>
      </c>
      <c r="C18" s="131"/>
      <c r="D18" s="126" t="s">
        <v>40</v>
      </c>
      <c r="E18" s="59">
        <f>SUM(E13:E17)</f>
        <v>0</v>
      </c>
      <c r="F18" s="59">
        <f t="shared" ref="F18:AW18" si="0">SUM(F13:F17)</f>
        <v>-10.235702609645791</v>
      </c>
      <c r="G18" s="59">
        <f t="shared" si="0"/>
        <v>-3.8831298919310385E-2</v>
      </c>
      <c r="H18" s="59">
        <f t="shared" si="0"/>
        <v>-3.8753429269510906E-2</v>
      </c>
      <c r="I18" s="59">
        <f t="shared" si="0"/>
        <v>-3.8696667482440862E-2</v>
      </c>
      <c r="J18" s="59">
        <f t="shared" si="0"/>
        <v>-3.8660067462974165E-2</v>
      </c>
      <c r="K18" s="59">
        <f t="shared" si="0"/>
        <v>-3.8626479992459009E-2</v>
      </c>
      <c r="L18" s="59">
        <f t="shared" si="0"/>
        <v>-3.8563832188143639E-2</v>
      </c>
      <c r="M18" s="59">
        <f t="shared" si="0"/>
        <v>-3.8699999999999998E-2</v>
      </c>
      <c r="N18" s="59">
        <f t="shared" si="0"/>
        <v>-3.8699999999999998E-2</v>
      </c>
      <c r="O18" s="59">
        <f t="shared" si="0"/>
        <v>-3.8699999999999998E-2</v>
      </c>
      <c r="P18" s="59">
        <f t="shared" si="0"/>
        <v>-3.8699999999999998E-2</v>
      </c>
      <c r="Q18" s="59">
        <f t="shared" si="0"/>
        <v>-3.8699999999999998E-2</v>
      </c>
      <c r="R18" s="59">
        <f t="shared" si="0"/>
        <v>-3.8699999999999998E-2</v>
      </c>
      <c r="S18" s="59">
        <f t="shared" si="0"/>
        <v>-3.8699999999999998E-2</v>
      </c>
      <c r="T18" s="59">
        <f t="shared" si="0"/>
        <v>-20.038699999999999</v>
      </c>
      <c r="U18" s="59">
        <f t="shared" si="0"/>
        <v>-22.739995999999998</v>
      </c>
      <c r="V18" s="59">
        <f t="shared" si="0"/>
        <v>-0.18769999999999998</v>
      </c>
      <c r="W18" s="59">
        <f t="shared" si="0"/>
        <v>-0.18769999999999998</v>
      </c>
      <c r="X18" s="59">
        <f t="shared" si="0"/>
        <v>-0.18769999999999998</v>
      </c>
      <c r="Y18" s="59">
        <f t="shared" si="0"/>
        <v>-0.18769999999999998</v>
      </c>
      <c r="Z18" s="59">
        <f t="shared" si="0"/>
        <v>-0.18769999999999998</v>
      </c>
      <c r="AA18" s="59">
        <f t="shared" si="0"/>
        <v>-0.18769999999999998</v>
      </c>
      <c r="AB18" s="59">
        <f t="shared" si="0"/>
        <v>-0.18769999999999998</v>
      </c>
      <c r="AC18" s="59">
        <f t="shared" si="0"/>
        <v>-0.18769999999999998</v>
      </c>
      <c r="AD18" s="59">
        <f t="shared" si="0"/>
        <v>-0.18769999999999998</v>
      </c>
      <c r="AE18" s="59">
        <f t="shared" si="0"/>
        <v>-0.18769999999999998</v>
      </c>
      <c r="AF18" s="59">
        <f t="shared" si="0"/>
        <v>-0.18769999999999998</v>
      </c>
      <c r="AG18" s="59">
        <f t="shared" si="0"/>
        <v>-0.18769999999999998</v>
      </c>
      <c r="AH18" s="59">
        <f t="shared" si="0"/>
        <v>-0.18769999999999998</v>
      </c>
      <c r="AI18" s="59">
        <f t="shared" si="0"/>
        <v>-0.18769999999999998</v>
      </c>
      <c r="AJ18" s="59">
        <f t="shared" si="0"/>
        <v>-0.18769999999999998</v>
      </c>
      <c r="AK18" s="59">
        <f t="shared" si="0"/>
        <v>-0.18769999999999998</v>
      </c>
      <c r="AL18" s="59">
        <f t="shared" si="0"/>
        <v>-0.18769999999999998</v>
      </c>
      <c r="AM18" s="59">
        <f t="shared" si="0"/>
        <v>-0.18769999999999998</v>
      </c>
      <c r="AN18" s="59">
        <f t="shared" si="0"/>
        <v>-0.18769999999999998</v>
      </c>
      <c r="AO18" s="59">
        <f t="shared" si="0"/>
        <v>-0.18769999999999998</v>
      </c>
      <c r="AP18" s="59">
        <f t="shared" si="0"/>
        <v>-0.18769999999999998</v>
      </c>
      <c r="AQ18" s="59">
        <f t="shared" si="0"/>
        <v>-0.18769999999999998</v>
      </c>
      <c r="AR18" s="59">
        <f t="shared" si="0"/>
        <v>-0.18769999999999998</v>
      </c>
      <c r="AS18" s="59">
        <f t="shared" si="0"/>
        <v>-0.18769999999999998</v>
      </c>
      <c r="AT18" s="59">
        <f t="shared" si="0"/>
        <v>-0.18769999999999998</v>
      </c>
      <c r="AU18" s="59">
        <f t="shared" si="0"/>
        <v>-0.18769999999999998</v>
      </c>
      <c r="AV18" s="59">
        <f t="shared" si="0"/>
        <v>-0.18769999999999998</v>
      </c>
      <c r="AW18" s="59">
        <f t="shared" si="0"/>
        <v>-0.18769999999999998</v>
      </c>
      <c r="AX18" s="61"/>
      <c r="AY18" s="61"/>
      <c r="AZ18" s="61"/>
      <c r="BA18" s="61"/>
      <c r="BB18" s="61"/>
      <c r="BC18" s="61"/>
      <c r="BD18" s="61"/>
    </row>
    <row r="19" spans="1:56">
      <c r="A19" s="197" t="s">
        <v>301</v>
      </c>
      <c r="B19" s="61" t="s">
        <v>159</v>
      </c>
      <c r="C19" s="8"/>
      <c r="D19" s="9" t="s">
        <v>40</v>
      </c>
      <c r="E19" s="62">
        <f>'Baseline scenario'!E7*-1*1.1</f>
        <v>20.27348528892475</v>
      </c>
      <c r="F19" s="62">
        <f>'Baseline scenario'!F7*-1*1.1</f>
        <v>3.9994949624315916</v>
      </c>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c r="A20" s="197"/>
      <c r="B20" s="61" t="s">
        <v>176</v>
      </c>
      <c r="C20" s="8"/>
      <c r="D20" s="9" t="s">
        <v>40</v>
      </c>
      <c r="E20" s="62"/>
      <c r="F20" s="62">
        <f>'Baseline scenario'!F8*-1*1.1</f>
        <v>0.12327912272224073</v>
      </c>
      <c r="G20" s="62">
        <f>'Baseline scenario'!G8*-1*1.1</f>
        <v>0.12350761198909344</v>
      </c>
      <c r="H20" s="62">
        <f>'Baseline scenario'!H8*-1*1.1</f>
        <v>0.12325993821147541</v>
      </c>
      <c r="I20" s="62">
        <f>'Baseline scenario'!I8*-1*1.1</f>
        <v>0.12307940052748441</v>
      </c>
      <c r="J20" s="62">
        <f>'Baseline scenario'!J8*-1*1.1</f>
        <v>0.1229629897678938</v>
      </c>
      <c r="K20" s="62">
        <f>'Baseline scenario'!K8*-1*1.1</f>
        <v>0.12285616078221653</v>
      </c>
      <c r="L20" s="62">
        <f>'Baseline scenario'!L8*-1*1.1</f>
        <v>0.12265690191314216</v>
      </c>
      <c r="M20" s="62">
        <f>'Baseline scenario'!M8*-1*1.1</f>
        <v>0.12309</v>
      </c>
      <c r="N20" s="62">
        <f>'Baseline scenario'!N8*-1*1.1</f>
        <v>0.12309</v>
      </c>
      <c r="O20" s="62">
        <f>'Baseline scenario'!O8*-1*1.1</f>
        <v>0.12309</v>
      </c>
      <c r="P20" s="62">
        <f>'Baseline scenario'!P8*-1*1.1</f>
        <v>0.12309</v>
      </c>
      <c r="Q20" s="62">
        <f>'Baseline scenario'!Q8*-1*1.1</f>
        <v>0.12309</v>
      </c>
      <c r="R20" s="62">
        <f>'Baseline scenario'!R8*-1*1.1</f>
        <v>0.12309</v>
      </c>
      <c r="S20" s="62">
        <f>'Baseline scenario'!S8*-1*1.1</f>
        <v>0.12309</v>
      </c>
      <c r="T20" s="62">
        <f>'Baseline scenario'!T8*-1*1.1</f>
        <v>0.12309</v>
      </c>
      <c r="U20" s="62">
        <f>'Baseline scenario'!U8*-1*1.1</f>
        <v>0.12309</v>
      </c>
      <c r="V20" s="62">
        <f>'Baseline scenario'!V8*-1*1.1</f>
        <v>0.12309</v>
      </c>
      <c r="W20" s="62">
        <f>'Baseline scenario'!W8*-1*1.1</f>
        <v>0.12309</v>
      </c>
      <c r="X20" s="62">
        <f>'Baseline scenario'!X8*-1*1.1</f>
        <v>0.12309</v>
      </c>
      <c r="Y20" s="62">
        <f>'Baseline scenario'!Y8*-1*1.1</f>
        <v>0.12309</v>
      </c>
      <c r="Z20" s="62">
        <f>'Baseline scenario'!Z8*-1*1.1</f>
        <v>0.12309</v>
      </c>
      <c r="AA20" s="62">
        <f>'Baseline scenario'!AA8*-1*1.1</f>
        <v>0.12309</v>
      </c>
      <c r="AB20" s="62">
        <f>'Baseline scenario'!AB8*-1*1.1</f>
        <v>0.12309</v>
      </c>
      <c r="AC20" s="62">
        <f>'Baseline scenario'!AC8*-1*1.1</f>
        <v>0.12309</v>
      </c>
      <c r="AD20" s="62">
        <f>'Baseline scenario'!AD8*-1*1.1</f>
        <v>0.12309</v>
      </c>
      <c r="AE20" s="62">
        <f>'Baseline scenario'!AE8*-1*1.1</f>
        <v>0.12309</v>
      </c>
      <c r="AF20" s="62">
        <f>'Baseline scenario'!AF8*-1*1.1</f>
        <v>0.12309</v>
      </c>
      <c r="AG20" s="62">
        <f>'Baseline scenario'!AG8*-1*1.1</f>
        <v>0.12309</v>
      </c>
      <c r="AH20" s="62">
        <f>'Baseline scenario'!AH8*-1*1.1</f>
        <v>0.12309</v>
      </c>
      <c r="AI20" s="62">
        <f>'Baseline scenario'!AI8*-1*1.1</f>
        <v>0.12309</v>
      </c>
      <c r="AJ20" s="62">
        <f>'Baseline scenario'!AJ8*-1*1.1</f>
        <v>0.12309</v>
      </c>
      <c r="AK20" s="62">
        <f>'Baseline scenario'!AK8*-1*1.1</f>
        <v>0.12309</v>
      </c>
      <c r="AL20" s="62">
        <f>'Baseline scenario'!AL8*-1*1.1</f>
        <v>0.12309</v>
      </c>
      <c r="AM20" s="62">
        <f>'Baseline scenario'!AM8*-1*1.1</f>
        <v>0.12309</v>
      </c>
      <c r="AN20" s="62">
        <f>'Baseline scenario'!AN8*-1*1.1</f>
        <v>0.12309</v>
      </c>
      <c r="AO20" s="62">
        <f>'Baseline scenario'!AO8*-1*1.1</f>
        <v>0.12309</v>
      </c>
      <c r="AP20" s="62">
        <f>'Baseline scenario'!AP8*-1*1.1</f>
        <v>0.12309</v>
      </c>
      <c r="AQ20" s="62">
        <f>'Baseline scenario'!AQ8*-1*1.1</f>
        <v>0.12309</v>
      </c>
      <c r="AR20" s="62">
        <f>'Baseline scenario'!AR8*-1*1.1</f>
        <v>0.12309</v>
      </c>
      <c r="AS20" s="62">
        <f>'Baseline scenario'!AS8*-1*1.1</f>
        <v>0.12309</v>
      </c>
      <c r="AT20" s="62">
        <f>'Baseline scenario'!AT8*-1*1.1</f>
        <v>0.12309</v>
      </c>
      <c r="AU20" s="62">
        <f>'Baseline scenario'!AU8*-1*1.1</f>
        <v>0.12309</v>
      </c>
      <c r="AV20" s="62">
        <f>'Baseline scenario'!AV8*-1*1.1</f>
        <v>0.12309</v>
      </c>
      <c r="AW20" s="62">
        <f>'Baseline scenario'!AW8*-1*1.1</f>
        <v>0.12309</v>
      </c>
      <c r="AX20" s="62"/>
      <c r="AY20" s="62"/>
      <c r="AZ20" s="62"/>
      <c r="BA20" s="62"/>
      <c r="BB20" s="62">
        <v>0.1119</v>
      </c>
      <c r="BC20" s="62">
        <v>0.1119</v>
      </c>
      <c r="BD20" s="62">
        <v>0.1119</v>
      </c>
    </row>
    <row r="21" spans="1:56">
      <c r="A21" s="197"/>
      <c r="B21" s="61" t="s">
        <v>176</v>
      </c>
      <c r="C21" s="8"/>
      <c r="D21" s="9" t="s">
        <v>40</v>
      </c>
      <c r="E21" s="133"/>
      <c r="F21" s="133"/>
      <c r="G21" s="133"/>
      <c r="H21" s="133"/>
      <c r="I21" s="133"/>
      <c r="J21" s="133"/>
      <c r="K21" s="133"/>
      <c r="L21" s="133"/>
      <c r="M21" s="133"/>
      <c r="N21" s="133"/>
      <c r="O21" s="133"/>
      <c r="P21" s="133"/>
      <c r="Q21" s="133"/>
      <c r="R21" s="133"/>
      <c r="S21" s="133"/>
      <c r="T21" s="133"/>
      <c r="U21" s="133"/>
      <c r="V21" s="133"/>
      <c r="W21" s="133"/>
      <c r="X21" s="133"/>
      <c r="Y21" s="133"/>
      <c r="Z21" s="133"/>
      <c r="AA21" s="133"/>
      <c r="AB21" s="133"/>
      <c r="AC21" s="133"/>
      <c r="AD21" s="133"/>
      <c r="AE21" s="133"/>
      <c r="AF21" s="133"/>
      <c r="AG21" s="133"/>
      <c r="AH21" s="133"/>
      <c r="AI21" s="133"/>
      <c r="AJ21" s="133"/>
      <c r="AK21" s="133"/>
      <c r="AL21" s="133"/>
      <c r="AM21" s="133"/>
      <c r="AN21" s="133"/>
      <c r="AO21" s="133"/>
      <c r="AP21" s="133"/>
      <c r="AQ21" s="133"/>
      <c r="AR21" s="133"/>
      <c r="AS21" s="133"/>
      <c r="AT21" s="133"/>
      <c r="AU21" s="133"/>
      <c r="AV21" s="133"/>
      <c r="AW21" s="133"/>
      <c r="AX21" s="33"/>
      <c r="AY21" s="33"/>
      <c r="AZ21" s="33"/>
      <c r="BA21" s="33"/>
      <c r="BB21" s="33"/>
      <c r="BC21" s="33"/>
      <c r="BD21" s="33"/>
    </row>
    <row r="22" spans="1:56">
      <c r="A22" s="197"/>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c r="A23" s="197"/>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c r="A24" s="197"/>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c r="A25" s="198"/>
      <c r="B25" s="61" t="s">
        <v>321</v>
      </c>
      <c r="C25" s="8"/>
      <c r="D25" s="9" t="s">
        <v>40</v>
      </c>
      <c r="E25" s="68">
        <f>SUM(E19:E24)</f>
        <v>20.27348528892475</v>
      </c>
      <c r="F25" s="68">
        <f t="shared" ref="F25:BD25" si="1">SUM(F19:F24)</f>
        <v>4.1227740851538321</v>
      </c>
      <c r="G25" s="68">
        <f t="shared" si="1"/>
        <v>0.12350761198909344</v>
      </c>
      <c r="H25" s="68">
        <f t="shared" si="1"/>
        <v>0.12325993821147541</v>
      </c>
      <c r="I25" s="68">
        <f t="shared" si="1"/>
        <v>0.12307940052748441</v>
      </c>
      <c r="J25" s="68">
        <f t="shared" si="1"/>
        <v>0.1229629897678938</v>
      </c>
      <c r="K25" s="68">
        <f t="shared" si="1"/>
        <v>0.12285616078221653</v>
      </c>
      <c r="L25" s="68">
        <f t="shared" si="1"/>
        <v>0.12265690191314216</v>
      </c>
      <c r="M25" s="68">
        <f t="shared" si="1"/>
        <v>0.12309</v>
      </c>
      <c r="N25" s="68">
        <f t="shared" si="1"/>
        <v>0.12309</v>
      </c>
      <c r="O25" s="68">
        <f t="shared" si="1"/>
        <v>0.12309</v>
      </c>
      <c r="P25" s="68">
        <f t="shared" si="1"/>
        <v>0.12309</v>
      </c>
      <c r="Q25" s="68">
        <f t="shared" si="1"/>
        <v>0.12309</v>
      </c>
      <c r="R25" s="68">
        <f t="shared" si="1"/>
        <v>0.12309</v>
      </c>
      <c r="S25" s="68">
        <f t="shared" si="1"/>
        <v>0.12309</v>
      </c>
      <c r="T25" s="68">
        <f t="shared" si="1"/>
        <v>0.12309</v>
      </c>
      <c r="U25" s="68">
        <f t="shared" si="1"/>
        <v>0.12309</v>
      </c>
      <c r="V25" s="68">
        <f t="shared" si="1"/>
        <v>0.12309</v>
      </c>
      <c r="W25" s="68">
        <f t="shared" si="1"/>
        <v>0.12309</v>
      </c>
      <c r="X25" s="68">
        <f t="shared" si="1"/>
        <v>0.12309</v>
      </c>
      <c r="Y25" s="68">
        <f t="shared" si="1"/>
        <v>0.12309</v>
      </c>
      <c r="Z25" s="68">
        <f t="shared" si="1"/>
        <v>0.12309</v>
      </c>
      <c r="AA25" s="68">
        <f t="shared" si="1"/>
        <v>0.12309</v>
      </c>
      <c r="AB25" s="68">
        <f t="shared" si="1"/>
        <v>0.12309</v>
      </c>
      <c r="AC25" s="68">
        <f t="shared" si="1"/>
        <v>0.12309</v>
      </c>
      <c r="AD25" s="68">
        <f t="shared" si="1"/>
        <v>0.12309</v>
      </c>
      <c r="AE25" s="68">
        <f t="shared" si="1"/>
        <v>0.12309</v>
      </c>
      <c r="AF25" s="68">
        <f t="shared" si="1"/>
        <v>0.12309</v>
      </c>
      <c r="AG25" s="68">
        <f t="shared" si="1"/>
        <v>0.12309</v>
      </c>
      <c r="AH25" s="68">
        <f t="shared" si="1"/>
        <v>0.12309</v>
      </c>
      <c r="AI25" s="68">
        <f t="shared" si="1"/>
        <v>0.12309</v>
      </c>
      <c r="AJ25" s="68">
        <f t="shared" si="1"/>
        <v>0.12309</v>
      </c>
      <c r="AK25" s="68">
        <f t="shared" si="1"/>
        <v>0.12309</v>
      </c>
      <c r="AL25" s="68">
        <f t="shared" si="1"/>
        <v>0.12309</v>
      </c>
      <c r="AM25" s="68">
        <f t="shared" si="1"/>
        <v>0.12309</v>
      </c>
      <c r="AN25" s="68">
        <f t="shared" si="1"/>
        <v>0.12309</v>
      </c>
      <c r="AO25" s="68">
        <f t="shared" si="1"/>
        <v>0.12309</v>
      </c>
      <c r="AP25" s="68">
        <f t="shared" si="1"/>
        <v>0.12309</v>
      </c>
      <c r="AQ25" s="68">
        <f t="shared" si="1"/>
        <v>0.12309</v>
      </c>
      <c r="AR25" s="68">
        <f t="shared" si="1"/>
        <v>0.12309</v>
      </c>
      <c r="AS25" s="68">
        <f t="shared" si="1"/>
        <v>0.12309</v>
      </c>
      <c r="AT25" s="68">
        <f t="shared" si="1"/>
        <v>0.12309</v>
      </c>
      <c r="AU25" s="68">
        <f t="shared" si="1"/>
        <v>0.12309</v>
      </c>
      <c r="AV25" s="68">
        <f t="shared" si="1"/>
        <v>0.12309</v>
      </c>
      <c r="AW25" s="68">
        <f t="shared" si="1"/>
        <v>0.12309</v>
      </c>
      <c r="AX25" s="68">
        <f t="shared" si="1"/>
        <v>0</v>
      </c>
      <c r="AY25" s="68">
        <f t="shared" si="1"/>
        <v>0</v>
      </c>
      <c r="AZ25" s="68">
        <f t="shared" si="1"/>
        <v>0</v>
      </c>
      <c r="BA25" s="68">
        <f t="shared" si="1"/>
        <v>0</v>
      </c>
      <c r="BB25" s="68">
        <f t="shared" si="1"/>
        <v>0.1119</v>
      </c>
      <c r="BC25" s="68">
        <f t="shared" si="1"/>
        <v>0.1119</v>
      </c>
      <c r="BD25" s="68">
        <f t="shared" si="1"/>
        <v>0.1119</v>
      </c>
    </row>
    <row r="26" spans="1:56" ht="15.75" thickBot="1">
      <c r="A26" s="115"/>
      <c r="B26" s="57" t="s">
        <v>96</v>
      </c>
      <c r="C26" s="58" t="s">
        <v>94</v>
      </c>
      <c r="D26" s="57" t="s">
        <v>40</v>
      </c>
      <c r="E26" s="59">
        <f>E18+E25</f>
        <v>20.27348528892475</v>
      </c>
      <c r="F26" s="59">
        <f t="shared" ref="F26:BD26" si="2">F18+F25</f>
        <v>-6.1129285244919593</v>
      </c>
      <c r="G26" s="59">
        <f t="shared" si="2"/>
        <v>8.4676313069783044E-2</v>
      </c>
      <c r="H26" s="59">
        <f t="shared" si="2"/>
        <v>8.45065089419645E-2</v>
      </c>
      <c r="I26" s="59">
        <f t="shared" si="2"/>
        <v>8.438273304504354E-2</v>
      </c>
      <c r="J26" s="59">
        <f t="shared" si="2"/>
        <v>8.4302922304919634E-2</v>
      </c>
      <c r="K26" s="59">
        <f t="shared" si="2"/>
        <v>8.4229680789757524E-2</v>
      </c>
      <c r="L26" s="59">
        <f t="shared" si="2"/>
        <v>8.4093069724998526E-2</v>
      </c>
      <c r="M26" s="59">
        <f t="shared" si="2"/>
        <v>8.4390000000000007E-2</v>
      </c>
      <c r="N26" s="59">
        <f t="shared" si="2"/>
        <v>8.4390000000000007E-2</v>
      </c>
      <c r="O26" s="59">
        <f t="shared" si="2"/>
        <v>8.4390000000000007E-2</v>
      </c>
      <c r="P26" s="59">
        <f t="shared" si="2"/>
        <v>8.4390000000000007E-2</v>
      </c>
      <c r="Q26" s="59">
        <f t="shared" si="2"/>
        <v>8.4390000000000007E-2</v>
      </c>
      <c r="R26" s="59">
        <f t="shared" si="2"/>
        <v>8.4390000000000007E-2</v>
      </c>
      <c r="S26" s="59">
        <f t="shared" si="2"/>
        <v>8.4390000000000007E-2</v>
      </c>
      <c r="T26" s="59">
        <f t="shared" si="2"/>
        <v>-19.915609999999997</v>
      </c>
      <c r="U26" s="59">
        <f t="shared" si="2"/>
        <v>-22.616905999999997</v>
      </c>
      <c r="V26" s="59">
        <f t="shared" si="2"/>
        <v>-6.4609999999999973E-2</v>
      </c>
      <c r="W26" s="59">
        <f t="shared" si="2"/>
        <v>-6.4609999999999973E-2</v>
      </c>
      <c r="X26" s="59">
        <f t="shared" si="2"/>
        <v>-6.4609999999999973E-2</v>
      </c>
      <c r="Y26" s="59">
        <f t="shared" si="2"/>
        <v>-6.4609999999999973E-2</v>
      </c>
      <c r="Z26" s="59">
        <f t="shared" si="2"/>
        <v>-6.4609999999999973E-2</v>
      </c>
      <c r="AA26" s="59">
        <f t="shared" si="2"/>
        <v>-6.4609999999999973E-2</v>
      </c>
      <c r="AB26" s="59">
        <f t="shared" si="2"/>
        <v>-6.4609999999999973E-2</v>
      </c>
      <c r="AC26" s="59">
        <f t="shared" si="2"/>
        <v>-6.4609999999999973E-2</v>
      </c>
      <c r="AD26" s="59">
        <f t="shared" si="2"/>
        <v>-6.4609999999999973E-2</v>
      </c>
      <c r="AE26" s="59">
        <f t="shared" si="2"/>
        <v>-6.4609999999999973E-2</v>
      </c>
      <c r="AF26" s="59">
        <f t="shared" si="2"/>
        <v>-6.4609999999999973E-2</v>
      </c>
      <c r="AG26" s="59">
        <f t="shared" si="2"/>
        <v>-6.4609999999999973E-2</v>
      </c>
      <c r="AH26" s="59">
        <f t="shared" si="2"/>
        <v>-6.4609999999999973E-2</v>
      </c>
      <c r="AI26" s="59">
        <f t="shared" si="2"/>
        <v>-6.4609999999999973E-2</v>
      </c>
      <c r="AJ26" s="59">
        <f t="shared" si="2"/>
        <v>-6.4609999999999973E-2</v>
      </c>
      <c r="AK26" s="59">
        <f t="shared" si="2"/>
        <v>-6.4609999999999973E-2</v>
      </c>
      <c r="AL26" s="59">
        <f t="shared" si="2"/>
        <v>-6.4609999999999973E-2</v>
      </c>
      <c r="AM26" s="59">
        <f t="shared" si="2"/>
        <v>-6.4609999999999973E-2</v>
      </c>
      <c r="AN26" s="59">
        <f t="shared" si="2"/>
        <v>-6.4609999999999973E-2</v>
      </c>
      <c r="AO26" s="59">
        <f t="shared" si="2"/>
        <v>-6.4609999999999973E-2</v>
      </c>
      <c r="AP26" s="59">
        <f t="shared" si="2"/>
        <v>-6.4609999999999973E-2</v>
      </c>
      <c r="AQ26" s="59">
        <f t="shared" si="2"/>
        <v>-6.4609999999999973E-2</v>
      </c>
      <c r="AR26" s="59">
        <f t="shared" si="2"/>
        <v>-6.4609999999999973E-2</v>
      </c>
      <c r="AS26" s="59">
        <f t="shared" si="2"/>
        <v>-6.4609999999999973E-2</v>
      </c>
      <c r="AT26" s="59">
        <f t="shared" si="2"/>
        <v>-6.4609999999999973E-2</v>
      </c>
      <c r="AU26" s="59">
        <f t="shared" si="2"/>
        <v>-6.4609999999999973E-2</v>
      </c>
      <c r="AV26" s="59">
        <f t="shared" si="2"/>
        <v>-6.4609999999999973E-2</v>
      </c>
      <c r="AW26" s="59">
        <f t="shared" si="2"/>
        <v>-6.4609999999999973E-2</v>
      </c>
      <c r="AX26" s="59">
        <f t="shared" si="2"/>
        <v>0</v>
      </c>
      <c r="AY26" s="59">
        <f t="shared" si="2"/>
        <v>0</v>
      </c>
      <c r="AZ26" s="59">
        <f t="shared" si="2"/>
        <v>0</v>
      </c>
      <c r="BA26" s="59">
        <f t="shared" si="2"/>
        <v>0</v>
      </c>
      <c r="BB26" s="59">
        <f t="shared" si="2"/>
        <v>0.1119</v>
      </c>
      <c r="BC26" s="59">
        <f t="shared" si="2"/>
        <v>0.1119</v>
      </c>
      <c r="BD26" s="59">
        <f t="shared" si="2"/>
        <v>0.1119</v>
      </c>
    </row>
    <row r="27" spans="1:56">
      <c r="A27" s="116"/>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6"/>
      <c r="B28" s="9" t="s">
        <v>12</v>
      </c>
      <c r="C28" s="9" t="s">
        <v>43</v>
      </c>
      <c r="D28" s="9" t="s">
        <v>40</v>
      </c>
      <c r="E28" s="34">
        <f>E26*E27</f>
        <v>16.218788231139801</v>
      </c>
      <c r="F28" s="34">
        <f t="shared" ref="F28:AW28" si="3">F26*F27</f>
        <v>-4.8903428195935676</v>
      </c>
      <c r="G28" s="34">
        <f t="shared" si="3"/>
        <v>6.7741050455826443E-2</v>
      </c>
      <c r="H28" s="34">
        <f t="shared" si="3"/>
        <v>6.76052071535716E-2</v>
      </c>
      <c r="I28" s="34">
        <f t="shared" si="3"/>
        <v>6.7506186436034829E-2</v>
      </c>
      <c r="J28" s="34">
        <f t="shared" si="3"/>
        <v>6.7442337843935704E-2</v>
      </c>
      <c r="K28" s="34">
        <f t="shared" si="3"/>
        <v>6.738374463180602E-2</v>
      </c>
      <c r="L28" s="34">
        <f t="shared" si="3"/>
        <v>6.7274455779998826E-2</v>
      </c>
      <c r="M28" s="34">
        <f t="shared" si="3"/>
        <v>6.7512000000000003E-2</v>
      </c>
      <c r="N28" s="34">
        <f t="shared" si="3"/>
        <v>6.7512000000000003E-2</v>
      </c>
      <c r="O28" s="34">
        <f t="shared" si="3"/>
        <v>6.7512000000000003E-2</v>
      </c>
      <c r="P28" s="34">
        <f t="shared" si="3"/>
        <v>6.7512000000000003E-2</v>
      </c>
      <c r="Q28" s="34">
        <f t="shared" si="3"/>
        <v>6.7512000000000003E-2</v>
      </c>
      <c r="R28" s="34">
        <f t="shared" si="3"/>
        <v>6.7512000000000003E-2</v>
      </c>
      <c r="S28" s="34">
        <f t="shared" si="3"/>
        <v>6.7512000000000003E-2</v>
      </c>
      <c r="T28" s="34">
        <f t="shared" si="3"/>
        <v>-15.932487999999999</v>
      </c>
      <c r="U28" s="34">
        <f t="shared" si="3"/>
        <v>-18.093524799999997</v>
      </c>
      <c r="V28" s="34">
        <f t="shared" si="3"/>
        <v>-5.1687999999999984E-2</v>
      </c>
      <c r="W28" s="34">
        <f t="shared" si="3"/>
        <v>-5.1687999999999984E-2</v>
      </c>
      <c r="X28" s="34">
        <f t="shared" si="3"/>
        <v>-5.1687999999999984E-2</v>
      </c>
      <c r="Y28" s="34">
        <f t="shared" si="3"/>
        <v>-5.1687999999999984E-2</v>
      </c>
      <c r="Z28" s="34">
        <f t="shared" si="3"/>
        <v>-5.1687999999999984E-2</v>
      </c>
      <c r="AA28" s="34">
        <f t="shared" si="3"/>
        <v>-5.1687999999999984E-2</v>
      </c>
      <c r="AB28" s="34">
        <f t="shared" si="3"/>
        <v>-5.1687999999999984E-2</v>
      </c>
      <c r="AC28" s="34">
        <f t="shared" si="3"/>
        <v>-5.1687999999999984E-2</v>
      </c>
      <c r="AD28" s="34">
        <f t="shared" si="3"/>
        <v>-5.1687999999999984E-2</v>
      </c>
      <c r="AE28" s="34">
        <f t="shared" si="3"/>
        <v>-5.1687999999999984E-2</v>
      </c>
      <c r="AF28" s="34">
        <f t="shared" si="3"/>
        <v>-5.1687999999999984E-2</v>
      </c>
      <c r="AG28" s="34">
        <f t="shared" si="3"/>
        <v>-5.1687999999999984E-2</v>
      </c>
      <c r="AH28" s="34">
        <f t="shared" si="3"/>
        <v>-5.1687999999999984E-2</v>
      </c>
      <c r="AI28" s="34">
        <f t="shared" si="3"/>
        <v>-5.1687999999999984E-2</v>
      </c>
      <c r="AJ28" s="34">
        <f t="shared" si="3"/>
        <v>-5.1687999999999984E-2</v>
      </c>
      <c r="AK28" s="34">
        <f t="shared" si="3"/>
        <v>-5.1687999999999984E-2</v>
      </c>
      <c r="AL28" s="34">
        <f t="shared" si="3"/>
        <v>-5.1687999999999984E-2</v>
      </c>
      <c r="AM28" s="34">
        <f t="shared" si="3"/>
        <v>-5.1687999999999984E-2</v>
      </c>
      <c r="AN28" s="34">
        <f t="shared" si="3"/>
        <v>-5.1687999999999984E-2</v>
      </c>
      <c r="AO28" s="34">
        <f t="shared" si="3"/>
        <v>-5.1687999999999984E-2</v>
      </c>
      <c r="AP28" s="34">
        <f t="shared" si="3"/>
        <v>-5.1687999999999984E-2</v>
      </c>
      <c r="AQ28" s="34">
        <f t="shared" si="3"/>
        <v>-5.1687999999999984E-2</v>
      </c>
      <c r="AR28" s="34">
        <f t="shared" si="3"/>
        <v>-5.1687999999999984E-2</v>
      </c>
      <c r="AS28" s="34">
        <f t="shared" si="3"/>
        <v>-5.1687999999999984E-2</v>
      </c>
      <c r="AT28" s="34">
        <f t="shared" si="3"/>
        <v>-5.1687999999999984E-2</v>
      </c>
      <c r="AU28" s="34">
        <f t="shared" si="3"/>
        <v>-5.1687999999999984E-2</v>
      </c>
      <c r="AV28" s="34">
        <f t="shared" si="3"/>
        <v>-5.1687999999999984E-2</v>
      </c>
      <c r="AW28" s="34">
        <f t="shared" si="3"/>
        <v>-5.1687999999999984E-2</v>
      </c>
      <c r="AX28" s="34"/>
      <c r="AY28" s="34"/>
      <c r="AZ28" s="34"/>
      <c r="BA28" s="34"/>
      <c r="BB28" s="34"/>
      <c r="BC28" s="34"/>
      <c r="BD28" s="34"/>
    </row>
    <row r="29" spans="1:56">
      <c r="A29" s="116"/>
      <c r="B29" s="9" t="s">
        <v>93</v>
      </c>
      <c r="C29" s="11" t="s">
        <v>44</v>
      </c>
      <c r="D29" s="9" t="s">
        <v>40</v>
      </c>
      <c r="E29" s="34">
        <f>E26-E28</f>
        <v>4.0546970577849493</v>
      </c>
      <c r="F29" s="34">
        <f t="shared" ref="F29:AW29" si="4">F26-F28</f>
        <v>-1.2225857048983917</v>
      </c>
      <c r="G29" s="34">
        <f t="shared" si="4"/>
        <v>1.69352626139566E-2</v>
      </c>
      <c r="H29" s="34">
        <f t="shared" si="4"/>
        <v>1.69013017883929E-2</v>
      </c>
      <c r="I29" s="34">
        <f t="shared" si="4"/>
        <v>1.6876546609008711E-2</v>
      </c>
      <c r="J29" s="34">
        <f t="shared" si="4"/>
        <v>1.6860584460983929E-2</v>
      </c>
      <c r="K29" s="34">
        <f t="shared" si="4"/>
        <v>1.6845936157951505E-2</v>
      </c>
      <c r="L29" s="34">
        <f t="shared" si="4"/>
        <v>1.68186139449997E-2</v>
      </c>
      <c r="M29" s="34">
        <f t="shared" si="4"/>
        <v>1.6878000000000004E-2</v>
      </c>
      <c r="N29" s="34">
        <f t="shared" si="4"/>
        <v>1.6878000000000004E-2</v>
      </c>
      <c r="O29" s="34">
        <f t="shared" si="4"/>
        <v>1.6878000000000004E-2</v>
      </c>
      <c r="P29" s="34">
        <f t="shared" si="4"/>
        <v>1.6878000000000004E-2</v>
      </c>
      <c r="Q29" s="34">
        <f t="shared" si="4"/>
        <v>1.6878000000000004E-2</v>
      </c>
      <c r="R29" s="34">
        <f t="shared" si="4"/>
        <v>1.6878000000000004E-2</v>
      </c>
      <c r="S29" s="34">
        <f t="shared" si="4"/>
        <v>1.6878000000000004E-2</v>
      </c>
      <c r="T29" s="34">
        <f t="shared" si="4"/>
        <v>-3.9831219999999981</v>
      </c>
      <c r="U29" s="34">
        <f t="shared" si="4"/>
        <v>-4.5233811999999993</v>
      </c>
      <c r="V29" s="34">
        <f t="shared" si="4"/>
        <v>-1.2921999999999989E-2</v>
      </c>
      <c r="W29" s="34">
        <f t="shared" si="4"/>
        <v>-1.2921999999999989E-2</v>
      </c>
      <c r="X29" s="34">
        <f t="shared" si="4"/>
        <v>-1.2921999999999989E-2</v>
      </c>
      <c r="Y29" s="34">
        <f t="shared" si="4"/>
        <v>-1.2921999999999989E-2</v>
      </c>
      <c r="Z29" s="34">
        <f t="shared" si="4"/>
        <v>-1.2921999999999989E-2</v>
      </c>
      <c r="AA29" s="34">
        <f t="shared" si="4"/>
        <v>-1.2921999999999989E-2</v>
      </c>
      <c r="AB29" s="34">
        <f t="shared" si="4"/>
        <v>-1.2921999999999989E-2</v>
      </c>
      <c r="AC29" s="34">
        <f t="shared" si="4"/>
        <v>-1.2921999999999989E-2</v>
      </c>
      <c r="AD29" s="34">
        <f t="shared" si="4"/>
        <v>-1.2921999999999989E-2</v>
      </c>
      <c r="AE29" s="34">
        <f t="shared" si="4"/>
        <v>-1.2921999999999989E-2</v>
      </c>
      <c r="AF29" s="34">
        <f t="shared" si="4"/>
        <v>-1.2921999999999989E-2</v>
      </c>
      <c r="AG29" s="34">
        <f t="shared" si="4"/>
        <v>-1.2921999999999989E-2</v>
      </c>
      <c r="AH29" s="34">
        <f t="shared" si="4"/>
        <v>-1.2921999999999989E-2</v>
      </c>
      <c r="AI29" s="34">
        <f t="shared" si="4"/>
        <v>-1.2921999999999989E-2</v>
      </c>
      <c r="AJ29" s="34">
        <f t="shared" si="4"/>
        <v>-1.2921999999999989E-2</v>
      </c>
      <c r="AK29" s="34">
        <f t="shared" si="4"/>
        <v>-1.2921999999999989E-2</v>
      </c>
      <c r="AL29" s="34">
        <f t="shared" si="4"/>
        <v>-1.2921999999999989E-2</v>
      </c>
      <c r="AM29" s="34">
        <f t="shared" si="4"/>
        <v>-1.2921999999999989E-2</v>
      </c>
      <c r="AN29" s="34">
        <f t="shared" si="4"/>
        <v>-1.2921999999999989E-2</v>
      </c>
      <c r="AO29" s="34">
        <f t="shared" si="4"/>
        <v>-1.2921999999999989E-2</v>
      </c>
      <c r="AP29" s="34">
        <f t="shared" si="4"/>
        <v>-1.2921999999999989E-2</v>
      </c>
      <c r="AQ29" s="34">
        <f t="shared" si="4"/>
        <v>-1.2921999999999989E-2</v>
      </c>
      <c r="AR29" s="34">
        <f t="shared" si="4"/>
        <v>-1.2921999999999989E-2</v>
      </c>
      <c r="AS29" s="34">
        <f t="shared" si="4"/>
        <v>-1.2921999999999989E-2</v>
      </c>
      <c r="AT29" s="34">
        <f t="shared" si="4"/>
        <v>-1.2921999999999989E-2</v>
      </c>
      <c r="AU29" s="34">
        <f t="shared" si="4"/>
        <v>-1.2921999999999989E-2</v>
      </c>
      <c r="AV29" s="34">
        <f t="shared" si="4"/>
        <v>-1.2921999999999989E-2</v>
      </c>
      <c r="AW29" s="34">
        <f t="shared" si="4"/>
        <v>-1.2921999999999989E-2</v>
      </c>
      <c r="AX29" s="34"/>
      <c r="AY29" s="34"/>
      <c r="AZ29" s="34"/>
      <c r="BA29" s="34"/>
      <c r="BB29" s="34"/>
      <c r="BC29" s="34"/>
      <c r="BD29" s="34"/>
    </row>
    <row r="30" spans="1:56" ht="16.5" hidden="1" customHeight="1" outlineLevel="1">
      <c r="A30" s="116"/>
      <c r="B30" s="9" t="s">
        <v>1</v>
      </c>
      <c r="C30" s="11" t="s">
        <v>53</v>
      </c>
      <c r="D30" s="9" t="s">
        <v>40</v>
      </c>
      <c r="F30" s="34">
        <f>$E$28/'Fixed data'!$C$7</f>
        <v>0.36041751624755114</v>
      </c>
      <c r="G30" s="34">
        <f>$E$28/'Fixed data'!$C$7</f>
        <v>0.36041751624755114</v>
      </c>
      <c r="H30" s="34">
        <f>$E$28/'Fixed data'!$C$7</f>
        <v>0.36041751624755114</v>
      </c>
      <c r="I30" s="34">
        <f>$E$28/'Fixed data'!$C$7</f>
        <v>0.36041751624755114</v>
      </c>
      <c r="J30" s="34">
        <f>$E$28/'Fixed data'!$C$7</f>
        <v>0.36041751624755114</v>
      </c>
      <c r="K30" s="34">
        <f>$E$28/'Fixed data'!$C$7</f>
        <v>0.36041751624755114</v>
      </c>
      <c r="L30" s="34">
        <f>$E$28/'Fixed data'!$C$7</f>
        <v>0.36041751624755114</v>
      </c>
      <c r="M30" s="34">
        <f>$E$28/'Fixed data'!$C$7</f>
        <v>0.36041751624755114</v>
      </c>
      <c r="N30" s="34">
        <f>$E$28/'Fixed data'!$C$7</f>
        <v>0.36041751624755114</v>
      </c>
      <c r="O30" s="34">
        <f>$E$28/'Fixed data'!$C$7</f>
        <v>0.36041751624755114</v>
      </c>
      <c r="P30" s="34">
        <f>$E$28/'Fixed data'!$C$7</f>
        <v>0.36041751624755114</v>
      </c>
      <c r="Q30" s="34">
        <f>$E$28/'Fixed data'!$C$7</f>
        <v>0.36041751624755114</v>
      </c>
      <c r="R30" s="34">
        <f>$E$28/'Fixed data'!$C$7</f>
        <v>0.36041751624755114</v>
      </c>
      <c r="S30" s="34">
        <f>$E$28/'Fixed data'!$C$7</f>
        <v>0.36041751624755114</v>
      </c>
      <c r="T30" s="34">
        <f>$E$28/'Fixed data'!$C$7</f>
        <v>0.36041751624755114</v>
      </c>
      <c r="U30" s="34">
        <f>$E$28/'Fixed data'!$C$7</f>
        <v>0.36041751624755114</v>
      </c>
      <c r="V30" s="34">
        <f>$E$28/'Fixed data'!$C$7</f>
        <v>0.36041751624755114</v>
      </c>
      <c r="W30" s="34">
        <f>$E$28/'Fixed data'!$C$7</f>
        <v>0.36041751624755114</v>
      </c>
      <c r="X30" s="34">
        <f>$E$28/'Fixed data'!$C$7</f>
        <v>0.36041751624755114</v>
      </c>
      <c r="Y30" s="34">
        <f>$E$28/'Fixed data'!$C$7</f>
        <v>0.36041751624755114</v>
      </c>
      <c r="Z30" s="34">
        <f>$E$28/'Fixed data'!$C$7</f>
        <v>0.36041751624755114</v>
      </c>
      <c r="AA30" s="34">
        <f>$E$28/'Fixed data'!$C$7</f>
        <v>0.36041751624755114</v>
      </c>
      <c r="AB30" s="34">
        <f>$E$28/'Fixed data'!$C$7</f>
        <v>0.36041751624755114</v>
      </c>
      <c r="AC30" s="34">
        <f>$E$28/'Fixed data'!$C$7</f>
        <v>0.36041751624755114</v>
      </c>
      <c r="AD30" s="34">
        <f>$E$28/'Fixed data'!$C$7</f>
        <v>0.36041751624755114</v>
      </c>
      <c r="AE30" s="34">
        <f>$E$28/'Fixed data'!$C$7</f>
        <v>0.36041751624755114</v>
      </c>
      <c r="AF30" s="34">
        <f>$E$28/'Fixed data'!$C$7</f>
        <v>0.36041751624755114</v>
      </c>
      <c r="AG30" s="34">
        <f>$E$28/'Fixed data'!$C$7</f>
        <v>0.36041751624755114</v>
      </c>
      <c r="AH30" s="34">
        <f>$E$28/'Fixed data'!$C$7</f>
        <v>0.36041751624755114</v>
      </c>
      <c r="AI30" s="34">
        <f>$E$28/'Fixed data'!$C$7</f>
        <v>0.36041751624755114</v>
      </c>
      <c r="AJ30" s="34">
        <f>$E$28/'Fixed data'!$C$7</f>
        <v>0.36041751624755114</v>
      </c>
      <c r="AK30" s="34">
        <f>$E$28/'Fixed data'!$C$7</f>
        <v>0.36041751624755114</v>
      </c>
      <c r="AL30" s="34">
        <f>$E$28/'Fixed data'!$C$7</f>
        <v>0.36041751624755114</v>
      </c>
      <c r="AM30" s="34">
        <f>$E$28/'Fixed data'!$C$7</f>
        <v>0.36041751624755114</v>
      </c>
      <c r="AN30" s="34">
        <f>$E$28/'Fixed data'!$C$7</f>
        <v>0.36041751624755114</v>
      </c>
      <c r="AO30" s="34">
        <f>$E$28/'Fixed data'!$C$7</f>
        <v>0.36041751624755114</v>
      </c>
      <c r="AP30" s="34">
        <f>$E$28/'Fixed data'!$C$7</f>
        <v>0.36041751624755114</v>
      </c>
      <c r="AQ30" s="34">
        <f>$E$28/'Fixed data'!$C$7</f>
        <v>0.36041751624755114</v>
      </c>
      <c r="AR30" s="34">
        <f>$E$28/'Fixed data'!$C$7</f>
        <v>0.36041751624755114</v>
      </c>
      <c r="AS30" s="34">
        <f>$E$28/'Fixed data'!$C$7</f>
        <v>0.36041751624755114</v>
      </c>
      <c r="AT30" s="34">
        <f>$E$28/'Fixed data'!$C$7</f>
        <v>0.36041751624755114</v>
      </c>
      <c r="AU30" s="34">
        <f>$E$28/'Fixed data'!$C$7</f>
        <v>0.36041751624755114</v>
      </c>
      <c r="AV30" s="34">
        <f>$E$28/'Fixed data'!$C$7</f>
        <v>0.36041751624755114</v>
      </c>
      <c r="AW30" s="34">
        <f>$E$28/'Fixed data'!$C$7</f>
        <v>0.36041751624755114</v>
      </c>
      <c r="AX30" s="34">
        <f>$E$28/'Fixed data'!$C$7</f>
        <v>0.36041751624755114</v>
      </c>
      <c r="AY30" s="34"/>
      <c r="AZ30" s="34"/>
      <c r="BA30" s="34"/>
      <c r="BB30" s="34"/>
      <c r="BC30" s="34"/>
      <c r="BD30" s="34"/>
    </row>
    <row r="31" spans="1:56" ht="16.5" hidden="1" customHeight="1" outlineLevel="1">
      <c r="A31" s="116"/>
      <c r="B31" s="9" t="s">
        <v>2</v>
      </c>
      <c r="C31" s="11" t="s">
        <v>54</v>
      </c>
      <c r="D31" s="9" t="s">
        <v>40</v>
      </c>
      <c r="F31" s="34"/>
      <c r="G31" s="34">
        <f>$F$28/'Fixed data'!$C$7</f>
        <v>-0.10867428487985706</v>
      </c>
      <c r="H31" s="34">
        <f>$F$28/'Fixed data'!$C$7</f>
        <v>-0.10867428487985706</v>
      </c>
      <c r="I31" s="34">
        <f>$F$28/'Fixed data'!$C$7</f>
        <v>-0.10867428487985706</v>
      </c>
      <c r="J31" s="34">
        <f>$F$28/'Fixed data'!$C$7</f>
        <v>-0.10867428487985706</v>
      </c>
      <c r="K31" s="34">
        <f>$F$28/'Fixed data'!$C$7</f>
        <v>-0.10867428487985706</v>
      </c>
      <c r="L31" s="34">
        <f>$F$28/'Fixed data'!$C$7</f>
        <v>-0.10867428487985706</v>
      </c>
      <c r="M31" s="34">
        <f>$F$28/'Fixed data'!$C$7</f>
        <v>-0.10867428487985706</v>
      </c>
      <c r="N31" s="34">
        <f>$F$28/'Fixed data'!$C$7</f>
        <v>-0.10867428487985706</v>
      </c>
      <c r="O31" s="34">
        <f>$F$28/'Fixed data'!$C$7</f>
        <v>-0.10867428487985706</v>
      </c>
      <c r="P31" s="34">
        <f>$F$28/'Fixed data'!$C$7</f>
        <v>-0.10867428487985706</v>
      </c>
      <c r="Q31" s="34">
        <f>$F$28/'Fixed data'!$C$7</f>
        <v>-0.10867428487985706</v>
      </c>
      <c r="R31" s="34">
        <f>$F$28/'Fixed data'!$C$7</f>
        <v>-0.10867428487985706</v>
      </c>
      <c r="S31" s="34">
        <f>$F$28/'Fixed data'!$C$7</f>
        <v>-0.10867428487985706</v>
      </c>
      <c r="T31" s="34">
        <f>$F$28/'Fixed data'!$C$7</f>
        <v>-0.10867428487985706</v>
      </c>
      <c r="U31" s="34">
        <f>$F$28/'Fixed data'!$C$7</f>
        <v>-0.10867428487985706</v>
      </c>
      <c r="V31" s="34">
        <f>$F$28/'Fixed data'!$C$7</f>
        <v>-0.10867428487985706</v>
      </c>
      <c r="W31" s="34">
        <f>$F$28/'Fixed data'!$C$7</f>
        <v>-0.10867428487985706</v>
      </c>
      <c r="X31" s="34">
        <f>$F$28/'Fixed data'!$C$7</f>
        <v>-0.10867428487985706</v>
      </c>
      <c r="Y31" s="34">
        <f>$F$28/'Fixed data'!$C$7</f>
        <v>-0.10867428487985706</v>
      </c>
      <c r="Z31" s="34">
        <f>$F$28/'Fixed data'!$C$7</f>
        <v>-0.10867428487985706</v>
      </c>
      <c r="AA31" s="34">
        <f>$F$28/'Fixed data'!$C$7</f>
        <v>-0.10867428487985706</v>
      </c>
      <c r="AB31" s="34">
        <f>$F$28/'Fixed data'!$C$7</f>
        <v>-0.10867428487985706</v>
      </c>
      <c r="AC31" s="34">
        <f>$F$28/'Fixed data'!$C$7</f>
        <v>-0.10867428487985706</v>
      </c>
      <c r="AD31" s="34">
        <f>$F$28/'Fixed data'!$C$7</f>
        <v>-0.10867428487985706</v>
      </c>
      <c r="AE31" s="34">
        <f>$F$28/'Fixed data'!$C$7</f>
        <v>-0.10867428487985706</v>
      </c>
      <c r="AF31" s="34">
        <f>$F$28/'Fixed data'!$C$7</f>
        <v>-0.10867428487985706</v>
      </c>
      <c r="AG31" s="34">
        <f>$F$28/'Fixed data'!$C$7</f>
        <v>-0.10867428487985706</v>
      </c>
      <c r="AH31" s="34">
        <f>$F$28/'Fixed data'!$C$7</f>
        <v>-0.10867428487985706</v>
      </c>
      <c r="AI31" s="34">
        <f>$F$28/'Fixed data'!$C$7</f>
        <v>-0.10867428487985706</v>
      </c>
      <c r="AJ31" s="34">
        <f>$F$28/'Fixed data'!$C$7</f>
        <v>-0.10867428487985706</v>
      </c>
      <c r="AK31" s="34">
        <f>$F$28/'Fixed data'!$C$7</f>
        <v>-0.10867428487985706</v>
      </c>
      <c r="AL31" s="34">
        <f>$F$28/'Fixed data'!$C$7</f>
        <v>-0.10867428487985706</v>
      </c>
      <c r="AM31" s="34">
        <f>$F$28/'Fixed data'!$C$7</f>
        <v>-0.10867428487985706</v>
      </c>
      <c r="AN31" s="34">
        <f>$F$28/'Fixed data'!$C$7</f>
        <v>-0.10867428487985706</v>
      </c>
      <c r="AO31" s="34">
        <f>$F$28/'Fixed data'!$C$7</f>
        <v>-0.10867428487985706</v>
      </c>
      <c r="AP31" s="34">
        <f>$F$28/'Fixed data'!$C$7</f>
        <v>-0.10867428487985706</v>
      </c>
      <c r="AQ31" s="34">
        <f>$F$28/'Fixed data'!$C$7</f>
        <v>-0.10867428487985706</v>
      </c>
      <c r="AR31" s="34">
        <f>$F$28/'Fixed data'!$C$7</f>
        <v>-0.10867428487985706</v>
      </c>
      <c r="AS31" s="34">
        <f>$F$28/'Fixed data'!$C$7</f>
        <v>-0.10867428487985706</v>
      </c>
      <c r="AT31" s="34">
        <f>$F$28/'Fixed data'!$C$7</f>
        <v>-0.10867428487985706</v>
      </c>
      <c r="AU31" s="34">
        <f>$F$28/'Fixed data'!$C$7</f>
        <v>-0.10867428487985706</v>
      </c>
      <c r="AV31" s="34">
        <f>$F$28/'Fixed data'!$C$7</f>
        <v>-0.10867428487985706</v>
      </c>
      <c r="AW31" s="34">
        <f>$F$28/'Fixed data'!$C$7</f>
        <v>-0.10867428487985706</v>
      </c>
      <c r="AX31" s="34">
        <f>$F$28/'Fixed data'!$C$7</f>
        <v>-0.10867428487985706</v>
      </c>
      <c r="AY31" s="34">
        <f>$F$28/'Fixed data'!$C$7</f>
        <v>-0.10867428487985706</v>
      </c>
      <c r="AZ31" s="34"/>
      <c r="BA31" s="34"/>
      <c r="BB31" s="34"/>
      <c r="BC31" s="34"/>
      <c r="BD31" s="34"/>
    </row>
    <row r="32" spans="1:56" ht="16.5" hidden="1" customHeight="1" outlineLevel="1">
      <c r="A32" s="116"/>
      <c r="B32" s="9" t="s">
        <v>3</v>
      </c>
      <c r="C32" s="11" t="s">
        <v>55</v>
      </c>
      <c r="D32" s="9" t="s">
        <v>40</v>
      </c>
      <c r="F32" s="34"/>
      <c r="G32" s="34"/>
      <c r="H32" s="34">
        <f>$G$28/'Fixed data'!$C$7</f>
        <v>1.5053566767961432E-3</v>
      </c>
      <c r="I32" s="34">
        <f>$G$28/'Fixed data'!$C$7</f>
        <v>1.5053566767961432E-3</v>
      </c>
      <c r="J32" s="34">
        <f>$G$28/'Fixed data'!$C$7</f>
        <v>1.5053566767961432E-3</v>
      </c>
      <c r="K32" s="34">
        <f>$G$28/'Fixed data'!$C$7</f>
        <v>1.5053566767961432E-3</v>
      </c>
      <c r="L32" s="34">
        <f>$G$28/'Fixed data'!$C$7</f>
        <v>1.5053566767961432E-3</v>
      </c>
      <c r="M32" s="34">
        <f>$G$28/'Fixed data'!$C$7</f>
        <v>1.5053566767961432E-3</v>
      </c>
      <c r="N32" s="34">
        <f>$G$28/'Fixed data'!$C$7</f>
        <v>1.5053566767961432E-3</v>
      </c>
      <c r="O32" s="34">
        <f>$G$28/'Fixed data'!$C$7</f>
        <v>1.5053566767961432E-3</v>
      </c>
      <c r="P32" s="34">
        <f>$G$28/'Fixed data'!$C$7</f>
        <v>1.5053566767961432E-3</v>
      </c>
      <c r="Q32" s="34">
        <f>$G$28/'Fixed data'!$C$7</f>
        <v>1.5053566767961432E-3</v>
      </c>
      <c r="R32" s="34">
        <f>$G$28/'Fixed data'!$C$7</f>
        <v>1.5053566767961432E-3</v>
      </c>
      <c r="S32" s="34">
        <f>$G$28/'Fixed data'!$C$7</f>
        <v>1.5053566767961432E-3</v>
      </c>
      <c r="T32" s="34">
        <f>$G$28/'Fixed data'!$C$7</f>
        <v>1.5053566767961432E-3</v>
      </c>
      <c r="U32" s="34">
        <f>$G$28/'Fixed data'!$C$7</f>
        <v>1.5053566767961432E-3</v>
      </c>
      <c r="V32" s="34">
        <f>$G$28/'Fixed data'!$C$7</f>
        <v>1.5053566767961432E-3</v>
      </c>
      <c r="W32" s="34">
        <f>$G$28/'Fixed data'!$C$7</f>
        <v>1.5053566767961432E-3</v>
      </c>
      <c r="X32" s="34">
        <f>$G$28/'Fixed data'!$C$7</f>
        <v>1.5053566767961432E-3</v>
      </c>
      <c r="Y32" s="34">
        <f>$G$28/'Fixed data'!$C$7</f>
        <v>1.5053566767961432E-3</v>
      </c>
      <c r="Z32" s="34">
        <f>$G$28/'Fixed data'!$C$7</f>
        <v>1.5053566767961432E-3</v>
      </c>
      <c r="AA32" s="34">
        <f>$G$28/'Fixed data'!$C$7</f>
        <v>1.5053566767961432E-3</v>
      </c>
      <c r="AB32" s="34">
        <f>$G$28/'Fixed data'!$C$7</f>
        <v>1.5053566767961432E-3</v>
      </c>
      <c r="AC32" s="34">
        <f>$G$28/'Fixed data'!$C$7</f>
        <v>1.5053566767961432E-3</v>
      </c>
      <c r="AD32" s="34">
        <f>$G$28/'Fixed data'!$C$7</f>
        <v>1.5053566767961432E-3</v>
      </c>
      <c r="AE32" s="34">
        <f>$G$28/'Fixed data'!$C$7</f>
        <v>1.5053566767961432E-3</v>
      </c>
      <c r="AF32" s="34">
        <f>$G$28/'Fixed data'!$C$7</f>
        <v>1.5053566767961432E-3</v>
      </c>
      <c r="AG32" s="34">
        <f>$G$28/'Fixed data'!$C$7</f>
        <v>1.5053566767961432E-3</v>
      </c>
      <c r="AH32" s="34">
        <f>$G$28/'Fixed data'!$C$7</f>
        <v>1.5053566767961432E-3</v>
      </c>
      <c r="AI32" s="34">
        <f>$G$28/'Fixed data'!$C$7</f>
        <v>1.5053566767961432E-3</v>
      </c>
      <c r="AJ32" s="34">
        <f>$G$28/'Fixed data'!$C$7</f>
        <v>1.5053566767961432E-3</v>
      </c>
      <c r="AK32" s="34">
        <f>$G$28/'Fixed data'!$C$7</f>
        <v>1.5053566767961432E-3</v>
      </c>
      <c r="AL32" s="34">
        <f>$G$28/'Fixed data'!$C$7</f>
        <v>1.5053566767961432E-3</v>
      </c>
      <c r="AM32" s="34">
        <f>$G$28/'Fixed data'!$C$7</f>
        <v>1.5053566767961432E-3</v>
      </c>
      <c r="AN32" s="34">
        <f>$G$28/'Fixed data'!$C$7</f>
        <v>1.5053566767961432E-3</v>
      </c>
      <c r="AO32" s="34">
        <f>$G$28/'Fixed data'!$C$7</f>
        <v>1.5053566767961432E-3</v>
      </c>
      <c r="AP32" s="34">
        <f>$G$28/'Fixed data'!$C$7</f>
        <v>1.5053566767961432E-3</v>
      </c>
      <c r="AQ32" s="34">
        <f>$G$28/'Fixed data'!$C$7</f>
        <v>1.5053566767961432E-3</v>
      </c>
      <c r="AR32" s="34">
        <f>$G$28/'Fixed data'!$C$7</f>
        <v>1.5053566767961432E-3</v>
      </c>
      <c r="AS32" s="34">
        <f>$G$28/'Fixed data'!$C$7</f>
        <v>1.5053566767961432E-3</v>
      </c>
      <c r="AT32" s="34">
        <f>$G$28/'Fixed data'!$C$7</f>
        <v>1.5053566767961432E-3</v>
      </c>
      <c r="AU32" s="34">
        <f>$G$28/'Fixed data'!$C$7</f>
        <v>1.5053566767961432E-3</v>
      </c>
      <c r="AV32" s="34">
        <f>$G$28/'Fixed data'!$C$7</f>
        <v>1.5053566767961432E-3</v>
      </c>
      <c r="AW32" s="34">
        <f>$G$28/'Fixed data'!$C$7</f>
        <v>1.5053566767961432E-3</v>
      </c>
      <c r="AX32" s="34">
        <f>$G$28/'Fixed data'!$C$7</f>
        <v>1.5053566767961432E-3</v>
      </c>
      <c r="AY32" s="34">
        <f>$G$28/'Fixed data'!$C$7</f>
        <v>1.5053566767961432E-3</v>
      </c>
      <c r="AZ32" s="34">
        <f>$G$28/'Fixed data'!$C$7</f>
        <v>1.5053566767961432E-3</v>
      </c>
      <c r="BA32" s="34"/>
      <c r="BB32" s="34"/>
      <c r="BC32" s="34"/>
      <c r="BD32" s="34"/>
    </row>
    <row r="33" spans="1:57" ht="16.5" hidden="1" customHeight="1" outlineLevel="1">
      <c r="A33" s="116"/>
      <c r="B33" s="9" t="s">
        <v>4</v>
      </c>
      <c r="C33" s="11" t="s">
        <v>56</v>
      </c>
      <c r="D33" s="9" t="s">
        <v>40</v>
      </c>
      <c r="F33" s="34"/>
      <c r="G33" s="34"/>
      <c r="H33" s="34"/>
      <c r="I33" s="34">
        <f>$H$28/'Fixed data'!$C$7</f>
        <v>1.5023379367460356E-3</v>
      </c>
      <c r="J33" s="34">
        <f>$H$28/'Fixed data'!$C$7</f>
        <v>1.5023379367460356E-3</v>
      </c>
      <c r="K33" s="34">
        <f>$H$28/'Fixed data'!$C$7</f>
        <v>1.5023379367460356E-3</v>
      </c>
      <c r="L33" s="34">
        <f>$H$28/'Fixed data'!$C$7</f>
        <v>1.5023379367460356E-3</v>
      </c>
      <c r="M33" s="34">
        <f>$H$28/'Fixed data'!$C$7</f>
        <v>1.5023379367460356E-3</v>
      </c>
      <c r="N33" s="34">
        <f>$H$28/'Fixed data'!$C$7</f>
        <v>1.5023379367460356E-3</v>
      </c>
      <c r="O33" s="34">
        <f>$H$28/'Fixed data'!$C$7</f>
        <v>1.5023379367460356E-3</v>
      </c>
      <c r="P33" s="34">
        <f>$H$28/'Fixed data'!$C$7</f>
        <v>1.5023379367460356E-3</v>
      </c>
      <c r="Q33" s="34">
        <f>$H$28/'Fixed data'!$C$7</f>
        <v>1.5023379367460356E-3</v>
      </c>
      <c r="R33" s="34">
        <f>$H$28/'Fixed data'!$C$7</f>
        <v>1.5023379367460356E-3</v>
      </c>
      <c r="S33" s="34">
        <f>$H$28/'Fixed data'!$C$7</f>
        <v>1.5023379367460356E-3</v>
      </c>
      <c r="T33" s="34">
        <f>$H$28/'Fixed data'!$C$7</f>
        <v>1.5023379367460356E-3</v>
      </c>
      <c r="U33" s="34">
        <f>$H$28/'Fixed data'!$C$7</f>
        <v>1.5023379367460356E-3</v>
      </c>
      <c r="V33" s="34">
        <f>$H$28/'Fixed data'!$C$7</f>
        <v>1.5023379367460356E-3</v>
      </c>
      <c r="W33" s="34">
        <f>$H$28/'Fixed data'!$C$7</f>
        <v>1.5023379367460356E-3</v>
      </c>
      <c r="X33" s="34">
        <f>$H$28/'Fixed data'!$C$7</f>
        <v>1.5023379367460356E-3</v>
      </c>
      <c r="Y33" s="34">
        <f>$H$28/'Fixed data'!$C$7</f>
        <v>1.5023379367460356E-3</v>
      </c>
      <c r="Z33" s="34">
        <f>$H$28/'Fixed data'!$C$7</f>
        <v>1.5023379367460356E-3</v>
      </c>
      <c r="AA33" s="34">
        <f>$H$28/'Fixed data'!$C$7</f>
        <v>1.5023379367460356E-3</v>
      </c>
      <c r="AB33" s="34">
        <f>$H$28/'Fixed data'!$C$7</f>
        <v>1.5023379367460356E-3</v>
      </c>
      <c r="AC33" s="34">
        <f>$H$28/'Fixed data'!$C$7</f>
        <v>1.5023379367460356E-3</v>
      </c>
      <c r="AD33" s="34">
        <f>$H$28/'Fixed data'!$C$7</f>
        <v>1.5023379367460356E-3</v>
      </c>
      <c r="AE33" s="34">
        <f>$H$28/'Fixed data'!$C$7</f>
        <v>1.5023379367460356E-3</v>
      </c>
      <c r="AF33" s="34">
        <f>$H$28/'Fixed data'!$C$7</f>
        <v>1.5023379367460356E-3</v>
      </c>
      <c r="AG33" s="34">
        <f>$H$28/'Fixed data'!$C$7</f>
        <v>1.5023379367460356E-3</v>
      </c>
      <c r="AH33" s="34">
        <f>$H$28/'Fixed data'!$C$7</f>
        <v>1.5023379367460356E-3</v>
      </c>
      <c r="AI33" s="34">
        <f>$H$28/'Fixed data'!$C$7</f>
        <v>1.5023379367460356E-3</v>
      </c>
      <c r="AJ33" s="34">
        <f>$H$28/'Fixed data'!$C$7</f>
        <v>1.5023379367460356E-3</v>
      </c>
      <c r="AK33" s="34">
        <f>$H$28/'Fixed data'!$C$7</f>
        <v>1.5023379367460356E-3</v>
      </c>
      <c r="AL33" s="34">
        <f>$H$28/'Fixed data'!$C$7</f>
        <v>1.5023379367460356E-3</v>
      </c>
      <c r="AM33" s="34">
        <f>$H$28/'Fixed data'!$C$7</f>
        <v>1.5023379367460356E-3</v>
      </c>
      <c r="AN33" s="34">
        <f>$H$28/'Fixed data'!$C$7</f>
        <v>1.5023379367460356E-3</v>
      </c>
      <c r="AO33" s="34">
        <f>$H$28/'Fixed data'!$C$7</f>
        <v>1.5023379367460356E-3</v>
      </c>
      <c r="AP33" s="34">
        <f>$H$28/'Fixed data'!$C$7</f>
        <v>1.5023379367460356E-3</v>
      </c>
      <c r="AQ33" s="34">
        <f>$H$28/'Fixed data'!$C$7</f>
        <v>1.5023379367460356E-3</v>
      </c>
      <c r="AR33" s="34">
        <f>$H$28/'Fixed data'!$C$7</f>
        <v>1.5023379367460356E-3</v>
      </c>
      <c r="AS33" s="34">
        <f>$H$28/'Fixed data'!$C$7</f>
        <v>1.5023379367460356E-3</v>
      </c>
      <c r="AT33" s="34">
        <f>$H$28/'Fixed data'!$C$7</f>
        <v>1.5023379367460356E-3</v>
      </c>
      <c r="AU33" s="34">
        <f>$H$28/'Fixed data'!$C$7</f>
        <v>1.5023379367460356E-3</v>
      </c>
      <c r="AV33" s="34">
        <f>$H$28/'Fixed data'!$C$7</f>
        <v>1.5023379367460356E-3</v>
      </c>
      <c r="AW33" s="34">
        <f>$H$28/'Fixed data'!$C$7</f>
        <v>1.5023379367460356E-3</v>
      </c>
      <c r="AX33" s="34">
        <f>$H$28/'Fixed data'!$C$7</f>
        <v>1.5023379367460356E-3</v>
      </c>
      <c r="AY33" s="34">
        <f>$H$28/'Fixed data'!$C$7</f>
        <v>1.5023379367460356E-3</v>
      </c>
      <c r="AZ33" s="34">
        <f>$H$28/'Fixed data'!$C$7</f>
        <v>1.5023379367460356E-3</v>
      </c>
      <c r="BA33" s="34">
        <f>$H$28/'Fixed data'!$C$7</f>
        <v>1.5023379367460356E-3</v>
      </c>
      <c r="BB33" s="34"/>
      <c r="BC33" s="34"/>
      <c r="BD33" s="34"/>
    </row>
    <row r="34" spans="1:57" ht="16.5" hidden="1" customHeight="1" outlineLevel="1">
      <c r="A34" s="116"/>
      <c r="B34" s="9" t="s">
        <v>5</v>
      </c>
      <c r="C34" s="11" t="s">
        <v>57</v>
      </c>
      <c r="D34" s="9" t="s">
        <v>40</v>
      </c>
      <c r="F34" s="34"/>
      <c r="G34" s="34"/>
      <c r="H34" s="34"/>
      <c r="I34" s="34"/>
      <c r="J34" s="34">
        <f>$I$28/'Fixed data'!$C$7</f>
        <v>1.5001374763563295E-3</v>
      </c>
      <c r="K34" s="34">
        <f>$I$28/'Fixed data'!$C$7</f>
        <v>1.5001374763563295E-3</v>
      </c>
      <c r="L34" s="34">
        <f>$I$28/'Fixed data'!$C$7</f>
        <v>1.5001374763563295E-3</v>
      </c>
      <c r="M34" s="34">
        <f>$I$28/'Fixed data'!$C$7</f>
        <v>1.5001374763563295E-3</v>
      </c>
      <c r="N34" s="34">
        <f>$I$28/'Fixed data'!$C$7</f>
        <v>1.5001374763563295E-3</v>
      </c>
      <c r="O34" s="34">
        <f>$I$28/'Fixed data'!$C$7</f>
        <v>1.5001374763563295E-3</v>
      </c>
      <c r="P34" s="34">
        <f>$I$28/'Fixed data'!$C$7</f>
        <v>1.5001374763563295E-3</v>
      </c>
      <c r="Q34" s="34">
        <f>$I$28/'Fixed data'!$C$7</f>
        <v>1.5001374763563295E-3</v>
      </c>
      <c r="R34" s="34">
        <f>$I$28/'Fixed data'!$C$7</f>
        <v>1.5001374763563295E-3</v>
      </c>
      <c r="S34" s="34">
        <f>$I$28/'Fixed data'!$C$7</f>
        <v>1.5001374763563295E-3</v>
      </c>
      <c r="T34" s="34">
        <f>$I$28/'Fixed data'!$C$7</f>
        <v>1.5001374763563295E-3</v>
      </c>
      <c r="U34" s="34">
        <f>$I$28/'Fixed data'!$C$7</f>
        <v>1.5001374763563295E-3</v>
      </c>
      <c r="V34" s="34">
        <f>$I$28/'Fixed data'!$C$7</f>
        <v>1.5001374763563295E-3</v>
      </c>
      <c r="W34" s="34">
        <f>$I$28/'Fixed data'!$C$7</f>
        <v>1.5001374763563295E-3</v>
      </c>
      <c r="X34" s="34">
        <f>$I$28/'Fixed data'!$C$7</f>
        <v>1.5001374763563295E-3</v>
      </c>
      <c r="Y34" s="34">
        <f>$I$28/'Fixed data'!$C$7</f>
        <v>1.5001374763563295E-3</v>
      </c>
      <c r="Z34" s="34">
        <f>$I$28/'Fixed data'!$C$7</f>
        <v>1.5001374763563295E-3</v>
      </c>
      <c r="AA34" s="34">
        <f>$I$28/'Fixed data'!$C$7</f>
        <v>1.5001374763563295E-3</v>
      </c>
      <c r="AB34" s="34">
        <f>$I$28/'Fixed data'!$C$7</f>
        <v>1.5001374763563295E-3</v>
      </c>
      <c r="AC34" s="34">
        <f>$I$28/'Fixed data'!$C$7</f>
        <v>1.5001374763563295E-3</v>
      </c>
      <c r="AD34" s="34">
        <f>$I$28/'Fixed data'!$C$7</f>
        <v>1.5001374763563295E-3</v>
      </c>
      <c r="AE34" s="34">
        <f>$I$28/'Fixed data'!$C$7</f>
        <v>1.5001374763563295E-3</v>
      </c>
      <c r="AF34" s="34">
        <f>$I$28/'Fixed data'!$C$7</f>
        <v>1.5001374763563295E-3</v>
      </c>
      <c r="AG34" s="34">
        <f>$I$28/'Fixed data'!$C$7</f>
        <v>1.5001374763563295E-3</v>
      </c>
      <c r="AH34" s="34">
        <f>$I$28/'Fixed data'!$C$7</f>
        <v>1.5001374763563295E-3</v>
      </c>
      <c r="AI34" s="34">
        <f>$I$28/'Fixed data'!$C$7</f>
        <v>1.5001374763563295E-3</v>
      </c>
      <c r="AJ34" s="34">
        <f>$I$28/'Fixed data'!$C$7</f>
        <v>1.5001374763563295E-3</v>
      </c>
      <c r="AK34" s="34">
        <f>$I$28/'Fixed data'!$C$7</f>
        <v>1.5001374763563295E-3</v>
      </c>
      <c r="AL34" s="34">
        <f>$I$28/'Fixed data'!$C$7</f>
        <v>1.5001374763563295E-3</v>
      </c>
      <c r="AM34" s="34">
        <f>$I$28/'Fixed data'!$C$7</f>
        <v>1.5001374763563295E-3</v>
      </c>
      <c r="AN34" s="34">
        <f>$I$28/'Fixed data'!$C$7</f>
        <v>1.5001374763563295E-3</v>
      </c>
      <c r="AO34" s="34">
        <f>$I$28/'Fixed data'!$C$7</f>
        <v>1.5001374763563295E-3</v>
      </c>
      <c r="AP34" s="34">
        <f>$I$28/'Fixed data'!$C$7</f>
        <v>1.5001374763563295E-3</v>
      </c>
      <c r="AQ34" s="34">
        <f>$I$28/'Fixed data'!$C$7</f>
        <v>1.5001374763563295E-3</v>
      </c>
      <c r="AR34" s="34">
        <f>$I$28/'Fixed data'!$C$7</f>
        <v>1.5001374763563295E-3</v>
      </c>
      <c r="AS34" s="34">
        <f>$I$28/'Fixed data'!$C$7</f>
        <v>1.5001374763563295E-3</v>
      </c>
      <c r="AT34" s="34">
        <f>$I$28/'Fixed data'!$C$7</f>
        <v>1.5001374763563295E-3</v>
      </c>
      <c r="AU34" s="34">
        <f>$I$28/'Fixed data'!$C$7</f>
        <v>1.5001374763563295E-3</v>
      </c>
      <c r="AV34" s="34">
        <f>$I$28/'Fixed data'!$C$7</f>
        <v>1.5001374763563295E-3</v>
      </c>
      <c r="AW34" s="34">
        <f>$I$28/'Fixed data'!$C$7</f>
        <v>1.5001374763563295E-3</v>
      </c>
      <c r="AX34" s="34">
        <f>$I$28/'Fixed data'!$C$7</f>
        <v>1.5001374763563295E-3</v>
      </c>
      <c r="AY34" s="34">
        <f>$I$28/'Fixed data'!$C$7</f>
        <v>1.5001374763563295E-3</v>
      </c>
      <c r="AZ34" s="34">
        <f>$I$28/'Fixed data'!$C$7</f>
        <v>1.5001374763563295E-3</v>
      </c>
      <c r="BA34" s="34">
        <f>$I$28/'Fixed data'!$C$7</f>
        <v>1.5001374763563295E-3</v>
      </c>
      <c r="BB34" s="34">
        <f>$I$28/'Fixed data'!$C$7</f>
        <v>1.5001374763563295E-3</v>
      </c>
      <c r="BC34" s="34"/>
      <c r="BD34" s="34"/>
    </row>
    <row r="35" spans="1:57" ht="16.5" hidden="1" customHeight="1" outlineLevel="1">
      <c r="A35" s="116"/>
      <c r="B35" s="9" t="s">
        <v>6</v>
      </c>
      <c r="C35" s="11" t="s">
        <v>58</v>
      </c>
      <c r="D35" s="9" t="s">
        <v>40</v>
      </c>
      <c r="F35" s="34"/>
      <c r="G35" s="34"/>
      <c r="H35" s="34"/>
      <c r="I35" s="34"/>
      <c r="J35" s="34"/>
      <c r="K35" s="34">
        <f>$J$28/'Fixed data'!$C$7</f>
        <v>1.4987186187541267E-3</v>
      </c>
      <c r="L35" s="34">
        <f>$J$28/'Fixed data'!$C$7</f>
        <v>1.4987186187541267E-3</v>
      </c>
      <c r="M35" s="34">
        <f>$J$28/'Fixed data'!$C$7</f>
        <v>1.4987186187541267E-3</v>
      </c>
      <c r="N35" s="34">
        <f>$J$28/'Fixed data'!$C$7</f>
        <v>1.4987186187541267E-3</v>
      </c>
      <c r="O35" s="34">
        <f>$J$28/'Fixed data'!$C$7</f>
        <v>1.4987186187541267E-3</v>
      </c>
      <c r="P35" s="34">
        <f>$J$28/'Fixed data'!$C$7</f>
        <v>1.4987186187541267E-3</v>
      </c>
      <c r="Q35" s="34">
        <f>$J$28/'Fixed data'!$C$7</f>
        <v>1.4987186187541267E-3</v>
      </c>
      <c r="R35" s="34">
        <f>$J$28/'Fixed data'!$C$7</f>
        <v>1.4987186187541267E-3</v>
      </c>
      <c r="S35" s="34">
        <f>$J$28/'Fixed data'!$C$7</f>
        <v>1.4987186187541267E-3</v>
      </c>
      <c r="T35" s="34">
        <f>$J$28/'Fixed data'!$C$7</f>
        <v>1.4987186187541267E-3</v>
      </c>
      <c r="U35" s="34">
        <f>$J$28/'Fixed data'!$C$7</f>
        <v>1.4987186187541267E-3</v>
      </c>
      <c r="V35" s="34">
        <f>$J$28/'Fixed data'!$C$7</f>
        <v>1.4987186187541267E-3</v>
      </c>
      <c r="W35" s="34">
        <f>$J$28/'Fixed data'!$C$7</f>
        <v>1.4987186187541267E-3</v>
      </c>
      <c r="X35" s="34">
        <f>$J$28/'Fixed data'!$C$7</f>
        <v>1.4987186187541267E-3</v>
      </c>
      <c r="Y35" s="34">
        <f>$J$28/'Fixed data'!$C$7</f>
        <v>1.4987186187541267E-3</v>
      </c>
      <c r="Z35" s="34">
        <f>$J$28/'Fixed data'!$C$7</f>
        <v>1.4987186187541267E-3</v>
      </c>
      <c r="AA35" s="34">
        <f>$J$28/'Fixed data'!$C$7</f>
        <v>1.4987186187541267E-3</v>
      </c>
      <c r="AB35" s="34">
        <f>$J$28/'Fixed data'!$C$7</f>
        <v>1.4987186187541267E-3</v>
      </c>
      <c r="AC35" s="34">
        <f>$J$28/'Fixed data'!$C$7</f>
        <v>1.4987186187541267E-3</v>
      </c>
      <c r="AD35" s="34">
        <f>$J$28/'Fixed data'!$C$7</f>
        <v>1.4987186187541267E-3</v>
      </c>
      <c r="AE35" s="34">
        <f>$J$28/'Fixed data'!$C$7</f>
        <v>1.4987186187541267E-3</v>
      </c>
      <c r="AF35" s="34">
        <f>$J$28/'Fixed data'!$C$7</f>
        <v>1.4987186187541267E-3</v>
      </c>
      <c r="AG35" s="34">
        <f>$J$28/'Fixed data'!$C$7</f>
        <v>1.4987186187541267E-3</v>
      </c>
      <c r="AH35" s="34">
        <f>$J$28/'Fixed data'!$C$7</f>
        <v>1.4987186187541267E-3</v>
      </c>
      <c r="AI35" s="34">
        <f>$J$28/'Fixed data'!$C$7</f>
        <v>1.4987186187541267E-3</v>
      </c>
      <c r="AJ35" s="34">
        <f>$J$28/'Fixed data'!$C$7</f>
        <v>1.4987186187541267E-3</v>
      </c>
      <c r="AK35" s="34">
        <f>$J$28/'Fixed data'!$C$7</f>
        <v>1.4987186187541267E-3</v>
      </c>
      <c r="AL35" s="34">
        <f>$J$28/'Fixed data'!$C$7</f>
        <v>1.4987186187541267E-3</v>
      </c>
      <c r="AM35" s="34">
        <f>$J$28/'Fixed data'!$C$7</f>
        <v>1.4987186187541267E-3</v>
      </c>
      <c r="AN35" s="34">
        <f>$J$28/'Fixed data'!$C$7</f>
        <v>1.4987186187541267E-3</v>
      </c>
      <c r="AO35" s="34">
        <f>$J$28/'Fixed data'!$C$7</f>
        <v>1.4987186187541267E-3</v>
      </c>
      <c r="AP35" s="34">
        <f>$J$28/'Fixed data'!$C$7</f>
        <v>1.4987186187541267E-3</v>
      </c>
      <c r="AQ35" s="34">
        <f>$J$28/'Fixed data'!$C$7</f>
        <v>1.4987186187541267E-3</v>
      </c>
      <c r="AR35" s="34">
        <f>$J$28/'Fixed data'!$C$7</f>
        <v>1.4987186187541267E-3</v>
      </c>
      <c r="AS35" s="34">
        <f>$J$28/'Fixed data'!$C$7</f>
        <v>1.4987186187541267E-3</v>
      </c>
      <c r="AT35" s="34">
        <f>$J$28/'Fixed data'!$C$7</f>
        <v>1.4987186187541267E-3</v>
      </c>
      <c r="AU35" s="34">
        <f>$J$28/'Fixed data'!$C$7</f>
        <v>1.4987186187541267E-3</v>
      </c>
      <c r="AV35" s="34">
        <f>$J$28/'Fixed data'!$C$7</f>
        <v>1.4987186187541267E-3</v>
      </c>
      <c r="AW35" s="34">
        <f>$J$28/'Fixed data'!$C$7</f>
        <v>1.4987186187541267E-3</v>
      </c>
      <c r="AX35" s="34">
        <f>$J$28/'Fixed data'!$C$7</f>
        <v>1.4987186187541267E-3</v>
      </c>
      <c r="AY35" s="34">
        <f>$J$28/'Fixed data'!$C$7</f>
        <v>1.4987186187541267E-3</v>
      </c>
      <c r="AZ35" s="34">
        <f>$J$28/'Fixed data'!$C$7</f>
        <v>1.4987186187541267E-3</v>
      </c>
      <c r="BA35" s="34">
        <f>$J$28/'Fixed data'!$C$7</f>
        <v>1.4987186187541267E-3</v>
      </c>
      <c r="BB35" s="34">
        <f>$J$28/'Fixed data'!$C$7</f>
        <v>1.4987186187541267E-3</v>
      </c>
      <c r="BC35" s="34">
        <f>$J$28/'Fixed data'!$C$7</f>
        <v>1.4987186187541267E-3</v>
      </c>
      <c r="BD35" s="34"/>
    </row>
    <row r="36" spans="1:57" ht="16.5" hidden="1" customHeight="1" outlineLevel="1">
      <c r="A36" s="116"/>
      <c r="B36" s="9" t="s">
        <v>32</v>
      </c>
      <c r="C36" s="11" t="s">
        <v>59</v>
      </c>
      <c r="D36" s="9" t="s">
        <v>40</v>
      </c>
      <c r="F36" s="34"/>
      <c r="G36" s="34"/>
      <c r="H36" s="34"/>
      <c r="I36" s="34"/>
      <c r="J36" s="34"/>
      <c r="K36" s="34"/>
      <c r="L36" s="34">
        <f>$K$28/'Fixed data'!$C$7</f>
        <v>1.4974165473734672E-3</v>
      </c>
      <c r="M36" s="34">
        <f>$K$28/'Fixed data'!$C$7</f>
        <v>1.4974165473734672E-3</v>
      </c>
      <c r="N36" s="34">
        <f>$K$28/'Fixed data'!$C$7</f>
        <v>1.4974165473734672E-3</v>
      </c>
      <c r="O36" s="34">
        <f>$K$28/'Fixed data'!$C$7</f>
        <v>1.4974165473734672E-3</v>
      </c>
      <c r="P36" s="34">
        <f>$K$28/'Fixed data'!$C$7</f>
        <v>1.4974165473734672E-3</v>
      </c>
      <c r="Q36" s="34">
        <f>$K$28/'Fixed data'!$C$7</f>
        <v>1.4974165473734672E-3</v>
      </c>
      <c r="R36" s="34">
        <f>$K$28/'Fixed data'!$C$7</f>
        <v>1.4974165473734672E-3</v>
      </c>
      <c r="S36" s="34">
        <f>$K$28/'Fixed data'!$C$7</f>
        <v>1.4974165473734672E-3</v>
      </c>
      <c r="T36" s="34">
        <f>$K$28/'Fixed data'!$C$7</f>
        <v>1.4974165473734672E-3</v>
      </c>
      <c r="U36" s="34">
        <f>$K$28/'Fixed data'!$C$7</f>
        <v>1.4974165473734672E-3</v>
      </c>
      <c r="V36" s="34">
        <f>$K$28/'Fixed data'!$C$7</f>
        <v>1.4974165473734672E-3</v>
      </c>
      <c r="W36" s="34">
        <f>$K$28/'Fixed data'!$C$7</f>
        <v>1.4974165473734672E-3</v>
      </c>
      <c r="X36" s="34">
        <f>$K$28/'Fixed data'!$C$7</f>
        <v>1.4974165473734672E-3</v>
      </c>
      <c r="Y36" s="34">
        <f>$K$28/'Fixed data'!$C$7</f>
        <v>1.4974165473734672E-3</v>
      </c>
      <c r="Z36" s="34">
        <f>$K$28/'Fixed data'!$C$7</f>
        <v>1.4974165473734672E-3</v>
      </c>
      <c r="AA36" s="34">
        <f>$K$28/'Fixed data'!$C$7</f>
        <v>1.4974165473734672E-3</v>
      </c>
      <c r="AB36" s="34">
        <f>$K$28/'Fixed data'!$C$7</f>
        <v>1.4974165473734672E-3</v>
      </c>
      <c r="AC36" s="34">
        <f>$K$28/'Fixed data'!$C$7</f>
        <v>1.4974165473734672E-3</v>
      </c>
      <c r="AD36" s="34">
        <f>$K$28/'Fixed data'!$C$7</f>
        <v>1.4974165473734672E-3</v>
      </c>
      <c r="AE36" s="34">
        <f>$K$28/'Fixed data'!$C$7</f>
        <v>1.4974165473734672E-3</v>
      </c>
      <c r="AF36" s="34">
        <f>$K$28/'Fixed data'!$C$7</f>
        <v>1.4974165473734672E-3</v>
      </c>
      <c r="AG36" s="34">
        <f>$K$28/'Fixed data'!$C$7</f>
        <v>1.4974165473734672E-3</v>
      </c>
      <c r="AH36" s="34">
        <f>$K$28/'Fixed data'!$C$7</f>
        <v>1.4974165473734672E-3</v>
      </c>
      <c r="AI36" s="34">
        <f>$K$28/'Fixed data'!$C$7</f>
        <v>1.4974165473734672E-3</v>
      </c>
      <c r="AJ36" s="34">
        <f>$K$28/'Fixed data'!$C$7</f>
        <v>1.4974165473734672E-3</v>
      </c>
      <c r="AK36" s="34">
        <f>$K$28/'Fixed data'!$C$7</f>
        <v>1.4974165473734672E-3</v>
      </c>
      <c r="AL36" s="34">
        <f>$K$28/'Fixed data'!$C$7</f>
        <v>1.4974165473734672E-3</v>
      </c>
      <c r="AM36" s="34">
        <f>$K$28/'Fixed data'!$C$7</f>
        <v>1.4974165473734672E-3</v>
      </c>
      <c r="AN36" s="34">
        <f>$K$28/'Fixed data'!$C$7</f>
        <v>1.4974165473734672E-3</v>
      </c>
      <c r="AO36" s="34">
        <f>$K$28/'Fixed data'!$C$7</f>
        <v>1.4974165473734672E-3</v>
      </c>
      <c r="AP36" s="34">
        <f>$K$28/'Fixed data'!$C$7</f>
        <v>1.4974165473734672E-3</v>
      </c>
      <c r="AQ36" s="34">
        <f>$K$28/'Fixed data'!$C$7</f>
        <v>1.4974165473734672E-3</v>
      </c>
      <c r="AR36" s="34">
        <f>$K$28/'Fixed data'!$C$7</f>
        <v>1.4974165473734672E-3</v>
      </c>
      <c r="AS36" s="34">
        <f>$K$28/'Fixed data'!$C$7</f>
        <v>1.4974165473734672E-3</v>
      </c>
      <c r="AT36" s="34">
        <f>$K$28/'Fixed data'!$C$7</f>
        <v>1.4974165473734672E-3</v>
      </c>
      <c r="AU36" s="34">
        <f>$K$28/'Fixed data'!$C$7</f>
        <v>1.4974165473734672E-3</v>
      </c>
      <c r="AV36" s="34">
        <f>$K$28/'Fixed data'!$C$7</f>
        <v>1.4974165473734672E-3</v>
      </c>
      <c r="AW36" s="34">
        <f>$K$28/'Fixed data'!$C$7</f>
        <v>1.4974165473734672E-3</v>
      </c>
      <c r="AX36" s="34">
        <f>$K$28/'Fixed data'!$C$7</f>
        <v>1.4974165473734672E-3</v>
      </c>
      <c r="AY36" s="34">
        <f>$K$28/'Fixed data'!$C$7</f>
        <v>1.4974165473734672E-3</v>
      </c>
      <c r="AZ36" s="34">
        <f>$K$28/'Fixed data'!$C$7</f>
        <v>1.4974165473734672E-3</v>
      </c>
      <c r="BA36" s="34">
        <f>$K$28/'Fixed data'!$C$7</f>
        <v>1.4974165473734672E-3</v>
      </c>
      <c r="BB36" s="34">
        <f>$K$28/'Fixed data'!$C$7</f>
        <v>1.4974165473734672E-3</v>
      </c>
      <c r="BC36" s="34">
        <f>$K$28/'Fixed data'!$C$7</f>
        <v>1.4974165473734672E-3</v>
      </c>
      <c r="BD36" s="34">
        <f>$K$28/'Fixed data'!$C$7</f>
        <v>1.4974165473734672E-3</v>
      </c>
    </row>
    <row r="37" spans="1:57" ht="16.5" hidden="1" customHeight="1" outlineLevel="1">
      <c r="A37" s="116"/>
      <c r="B37" s="9" t="s">
        <v>33</v>
      </c>
      <c r="C37" s="11" t="s">
        <v>60</v>
      </c>
      <c r="D37" s="9" t="s">
        <v>40</v>
      </c>
      <c r="F37" s="34"/>
      <c r="G37" s="34"/>
      <c r="H37" s="34"/>
      <c r="I37" s="34"/>
      <c r="J37" s="34"/>
      <c r="K37" s="34"/>
      <c r="L37" s="34"/>
      <c r="M37" s="34">
        <f>$L$28/'Fixed data'!$C$7</f>
        <v>1.4949879062221962E-3</v>
      </c>
      <c r="N37" s="34">
        <f>$L$28/'Fixed data'!$C$7</f>
        <v>1.4949879062221962E-3</v>
      </c>
      <c r="O37" s="34">
        <f>$L$28/'Fixed data'!$C$7</f>
        <v>1.4949879062221962E-3</v>
      </c>
      <c r="P37" s="34">
        <f>$L$28/'Fixed data'!$C$7</f>
        <v>1.4949879062221962E-3</v>
      </c>
      <c r="Q37" s="34">
        <f>$L$28/'Fixed data'!$C$7</f>
        <v>1.4949879062221962E-3</v>
      </c>
      <c r="R37" s="34">
        <f>$L$28/'Fixed data'!$C$7</f>
        <v>1.4949879062221962E-3</v>
      </c>
      <c r="S37" s="34">
        <f>$L$28/'Fixed data'!$C$7</f>
        <v>1.4949879062221962E-3</v>
      </c>
      <c r="T37" s="34">
        <f>$L$28/'Fixed data'!$C$7</f>
        <v>1.4949879062221962E-3</v>
      </c>
      <c r="U37" s="34">
        <f>$L$28/'Fixed data'!$C$7</f>
        <v>1.4949879062221962E-3</v>
      </c>
      <c r="V37" s="34">
        <f>$L$28/'Fixed data'!$C$7</f>
        <v>1.4949879062221962E-3</v>
      </c>
      <c r="W37" s="34">
        <f>$L$28/'Fixed data'!$C$7</f>
        <v>1.4949879062221962E-3</v>
      </c>
      <c r="X37" s="34">
        <f>$L$28/'Fixed data'!$C$7</f>
        <v>1.4949879062221962E-3</v>
      </c>
      <c r="Y37" s="34">
        <f>$L$28/'Fixed data'!$C$7</f>
        <v>1.4949879062221962E-3</v>
      </c>
      <c r="Z37" s="34">
        <f>$L$28/'Fixed data'!$C$7</f>
        <v>1.4949879062221962E-3</v>
      </c>
      <c r="AA37" s="34">
        <f>$L$28/'Fixed data'!$C$7</f>
        <v>1.4949879062221962E-3</v>
      </c>
      <c r="AB37" s="34">
        <f>$L$28/'Fixed data'!$C$7</f>
        <v>1.4949879062221962E-3</v>
      </c>
      <c r="AC37" s="34">
        <f>$L$28/'Fixed data'!$C$7</f>
        <v>1.4949879062221962E-3</v>
      </c>
      <c r="AD37" s="34">
        <f>$L$28/'Fixed data'!$C$7</f>
        <v>1.4949879062221962E-3</v>
      </c>
      <c r="AE37" s="34">
        <f>$L$28/'Fixed data'!$C$7</f>
        <v>1.4949879062221962E-3</v>
      </c>
      <c r="AF37" s="34">
        <f>$L$28/'Fixed data'!$C$7</f>
        <v>1.4949879062221962E-3</v>
      </c>
      <c r="AG37" s="34">
        <f>$L$28/'Fixed data'!$C$7</f>
        <v>1.4949879062221962E-3</v>
      </c>
      <c r="AH37" s="34">
        <f>$L$28/'Fixed data'!$C$7</f>
        <v>1.4949879062221962E-3</v>
      </c>
      <c r="AI37" s="34">
        <f>$L$28/'Fixed data'!$C$7</f>
        <v>1.4949879062221962E-3</v>
      </c>
      <c r="AJ37" s="34">
        <f>$L$28/'Fixed data'!$C$7</f>
        <v>1.4949879062221962E-3</v>
      </c>
      <c r="AK37" s="34">
        <f>$L$28/'Fixed data'!$C$7</f>
        <v>1.4949879062221962E-3</v>
      </c>
      <c r="AL37" s="34">
        <f>$L$28/'Fixed data'!$C$7</f>
        <v>1.4949879062221962E-3</v>
      </c>
      <c r="AM37" s="34">
        <f>$L$28/'Fixed data'!$C$7</f>
        <v>1.4949879062221962E-3</v>
      </c>
      <c r="AN37" s="34">
        <f>$L$28/'Fixed data'!$C$7</f>
        <v>1.4949879062221962E-3</v>
      </c>
      <c r="AO37" s="34">
        <f>$L$28/'Fixed data'!$C$7</f>
        <v>1.4949879062221962E-3</v>
      </c>
      <c r="AP37" s="34">
        <f>$L$28/'Fixed data'!$C$7</f>
        <v>1.4949879062221962E-3</v>
      </c>
      <c r="AQ37" s="34">
        <f>$L$28/'Fixed data'!$C$7</f>
        <v>1.4949879062221962E-3</v>
      </c>
      <c r="AR37" s="34">
        <f>$L$28/'Fixed data'!$C$7</f>
        <v>1.4949879062221962E-3</v>
      </c>
      <c r="AS37" s="34">
        <f>$L$28/'Fixed data'!$C$7</f>
        <v>1.4949879062221962E-3</v>
      </c>
      <c r="AT37" s="34">
        <f>$L$28/'Fixed data'!$C$7</f>
        <v>1.4949879062221962E-3</v>
      </c>
      <c r="AU37" s="34">
        <f>$L$28/'Fixed data'!$C$7</f>
        <v>1.4949879062221962E-3</v>
      </c>
      <c r="AV37" s="34">
        <f>$L$28/'Fixed data'!$C$7</f>
        <v>1.4949879062221962E-3</v>
      </c>
      <c r="AW37" s="34">
        <f>$L$28/'Fixed data'!$C$7</f>
        <v>1.4949879062221962E-3</v>
      </c>
      <c r="AX37" s="34">
        <f>$L$28/'Fixed data'!$C$7</f>
        <v>1.4949879062221962E-3</v>
      </c>
      <c r="AY37" s="34">
        <f>$L$28/'Fixed data'!$C$7</f>
        <v>1.4949879062221962E-3</v>
      </c>
      <c r="AZ37" s="34">
        <f>$L$28/'Fixed data'!$C$7</f>
        <v>1.4949879062221962E-3</v>
      </c>
      <c r="BA37" s="34">
        <f>$L$28/'Fixed data'!$C$7</f>
        <v>1.4949879062221962E-3</v>
      </c>
      <c r="BB37" s="34">
        <f>$L$28/'Fixed data'!$C$7</f>
        <v>1.4949879062221962E-3</v>
      </c>
      <c r="BC37" s="34">
        <f>$L$28/'Fixed data'!$C$7</f>
        <v>1.4949879062221962E-3</v>
      </c>
      <c r="BD37" s="34">
        <f>$L$28/'Fixed data'!$C$7</f>
        <v>1.4949879062221962E-3</v>
      </c>
    </row>
    <row r="38" spans="1:57" ht="16.5" hidden="1" customHeight="1" outlineLevel="1">
      <c r="A38" s="116"/>
      <c r="B38" s="9" t="s">
        <v>110</v>
      </c>
      <c r="C38" s="11" t="s">
        <v>132</v>
      </c>
      <c r="D38" s="9" t="s">
        <v>40</v>
      </c>
      <c r="F38" s="34"/>
      <c r="G38" s="34"/>
      <c r="H38" s="34"/>
      <c r="I38" s="34"/>
      <c r="J38" s="34"/>
      <c r="K38" s="34"/>
      <c r="L38" s="34"/>
      <c r="M38" s="34"/>
      <c r="N38" s="34">
        <f>$M$28/'Fixed data'!$C$7</f>
        <v>1.5002666666666666E-3</v>
      </c>
      <c r="O38" s="34">
        <f>$M$28/'Fixed data'!$C$7</f>
        <v>1.5002666666666666E-3</v>
      </c>
      <c r="P38" s="34">
        <f>$M$28/'Fixed data'!$C$7</f>
        <v>1.5002666666666666E-3</v>
      </c>
      <c r="Q38" s="34">
        <f>$M$28/'Fixed data'!$C$7</f>
        <v>1.5002666666666666E-3</v>
      </c>
      <c r="R38" s="34">
        <f>$M$28/'Fixed data'!$C$7</f>
        <v>1.5002666666666666E-3</v>
      </c>
      <c r="S38" s="34">
        <f>$M$28/'Fixed data'!$C$7</f>
        <v>1.5002666666666666E-3</v>
      </c>
      <c r="T38" s="34">
        <f>$M$28/'Fixed data'!$C$7</f>
        <v>1.5002666666666666E-3</v>
      </c>
      <c r="U38" s="34">
        <f>$M$28/'Fixed data'!$C$7</f>
        <v>1.5002666666666666E-3</v>
      </c>
      <c r="V38" s="34">
        <f>$M$28/'Fixed data'!$C$7</f>
        <v>1.5002666666666666E-3</v>
      </c>
      <c r="W38" s="34">
        <f>$M$28/'Fixed data'!$C$7</f>
        <v>1.5002666666666666E-3</v>
      </c>
      <c r="X38" s="34">
        <f>$M$28/'Fixed data'!$C$7</f>
        <v>1.5002666666666666E-3</v>
      </c>
      <c r="Y38" s="34">
        <f>$M$28/'Fixed data'!$C$7</f>
        <v>1.5002666666666666E-3</v>
      </c>
      <c r="Z38" s="34">
        <f>$M$28/'Fixed data'!$C$7</f>
        <v>1.5002666666666666E-3</v>
      </c>
      <c r="AA38" s="34">
        <f>$M$28/'Fixed data'!$C$7</f>
        <v>1.5002666666666666E-3</v>
      </c>
      <c r="AB38" s="34">
        <f>$M$28/'Fixed data'!$C$7</f>
        <v>1.5002666666666666E-3</v>
      </c>
      <c r="AC38" s="34">
        <f>$M$28/'Fixed data'!$C$7</f>
        <v>1.5002666666666666E-3</v>
      </c>
      <c r="AD38" s="34">
        <f>$M$28/'Fixed data'!$C$7</f>
        <v>1.5002666666666666E-3</v>
      </c>
      <c r="AE38" s="34">
        <f>$M$28/'Fixed data'!$C$7</f>
        <v>1.5002666666666666E-3</v>
      </c>
      <c r="AF38" s="34">
        <f>$M$28/'Fixed data'!$C$7</f>
        <v>1.5002666666666666E-3</v>
      </c>
      <c r="AG38" s="34">
        <f>$M$28/'Fixed data'!$C$7</f>
        <v>1.5002666666666666E-3</v>
      </c>
      <c r="AH38" s="34">
        <f>$M$28/'Fixed data'!$C$7</f>
        <v>1.5002666666666666E-3</v>
      </c>
      <c r="AI38" s="34">
        <f>$M$28/'Fixed data'!$C$7</f>
        <v>1.5002666666666666E-3</v>
      </c>
      <c r="AJ38" s="34">
        <f>$M$28/'Fixed data'!$C$7</f>
        <v>1.5002666666666666E-3</v>
      </c>
      <c r="AK38" s="34">
        <f>$M$28/'Fixed data'!$C$7</f>
        <v>1.5002666666666666E-3</v>
      </c>
      <c r="AL38" s="34">
        <f>$M$28/'Fixed data'!$C$7</f>
        <v>1.5002666666666666E-3</v>
      </c>
      <c r="AM38" s="34">
        <f>$M$28/'Fixed data'!$C$7</f>
        <v>1.5002666666666666E-3</v>
      </c>
      <c r="AN38" s="34">
        <f>$M$28/'Fixed data'!$C$7</f>
        <v>1.5002666666666666E-3</v>
      </c>
      <c r="AO38" s="34">
        <f>$M$28/'Fixed data'!$C$7</f>
        <v>1.5002666666666666E-3</v>
      </c>
      <c r="AP38" s="34">
        <f>$M$28/'Fixed data'!$C$7</f>
        <v>1.5002666666666666E-3</v>
      </c>
      <c r="AQ38" s="34">
        <f>$M$28/'Fixed data'!$C$7</f>
        <v>1.5002666666666666E-3</v>
      </c>
      <c r="AR38" s="34">
        <f>$M$28/'Fixed data'!$C$7</f>
        <v>1.5002666666666666E-3</v>
      </c>
      <c r="AS38" s="34">
        <f>$M$28/'Fixed data'!$C$7</f>
        <v>1.5002666666666666E-3</v>
      </c>
      <c r="AT38" s="34">
        <f>$M$28/'Fixed data'!$C$7</f>
        <v>1.5002666666666666E-3</v>
      </c>
      <c r="AU38" s="34">
        <f>$M$28/'Fixed data'!$C$7</f>
        <v>1.5002666666666666E-3</v>
      </c>
      <c r="AV38" s="34">
        <f>$M$28/'Fixed data'!$C$7</f>
        <v>1.5002666666666666E-3</v>
      </c>
      <c r="AW38" s="34">
        <f>$M$28/'Fixed data'!$C$7</f>
        <v>1.5002666666666666E-3</v>
      </c>
      <c r="AX38" s="34">
        <f>$M$28/'Fixed data'!$C$7</f>
        <v>1.5002666666666666E-3</v>
      </c>
      <c r="AY38" s="34">
        <f>$M$28/'Fixed data'!$C$7</f>
        <v>1.5002666666666666E-3</v>
      </c>
      <c r="AZ38" s="34">
        <f>$M$28/'Fixed data'!$C$7</f>
        <v>1.5002666666666666E-3</v>
      </c>
      <c r="BA38" s="34">
        <f>$M$28/'Fixed data'!$C$7</f>
        <v>1.5002666666666666E-3</v>
      </c>
      <c r="BB38" s="34">
        <f>$M$28/'Fixed data'!$C$7</f>
        <v>1.5002666666666666E-3</v>
      </c>
      <c r="BC38" s="34">
        <f>$M$28/'Fixed data'!$C$7</f>
        <v>1.5002666666666666E-3</v>
      </c>
      <c r="BD38" s="34">
        <f>$M$28/'Fixed data'!$C$7</f>
        <v>1.5002666666666666E-3</v>
      </c>
      <c r="BE38" s="34"/>
    </row>
    <row r="39" spans="1:57" ht="16.5" hidden="1" customHeight="1" outlineLevel="1">
      <c r="A39" s="116"/>
      <c r="B39" s="9" t="s">
        <v>111</v>
      </c>
      <c r="C39" s="11" t="s">
        <v>133</v>
      </c>
      <c r="D39" s="9" t="s">
        <v>40</v>
      </c>
      <c r="F39" s="34"/>
      <c r="G39" s="34"/>
      <c r="H39" s="34"/>
      <c r="I39" s="34"/>
      <c r="J39" s="34"/>
      <c r="K39" s="34"/>
      <c r="L39" s="34"/>
      <c r="M39" s="34"/>
      <c r="N39" s="34"/>
      <c r="O39" s="34">
        <f>$N$28/'Fixed data'!$C$7</f>
        <v>1.5002666666666666E-3</v>
      </c>
      <c r="P39" s="34">
        <f>$N$28/'Fixed data'!$C$7</f>
        <v>1.5002666666666666E-3</v>
      </c>
      <c r="Q39" s="34">
        <f>$N$28/'Fixed data'!$C$7</f>
        <v>1.5002666666666666E-3</v>
      </c>
      <c r="R39" s="34">
        <f>$N$28/'Fixed data'!$C$7</f>
        <v>1.5002666666666666E-3</v>
      </c>
      <c r="S39" s="34">
        <f>$N$28/'Fixed data'!$C$7</f>
        <v>1.5002666666666666E-3</v>
      </c>
      <c r="T39" s="34">
        <f>$N$28/'Fixed data'!$C$7</f>
        <v>1.5002666666666666E-3</v>
      </c>
      <c r="U39" s="34">
        <f>$N$28/'Fixed data'!$C$7</f>
        <v>1.5002666666666666E-3</v>
      </c>
      <c r="V39" s="34">
        <f>$N$28/'Fixed data'!$C$7</f>
        <v>1.5002666666666666E-3</v>
      </c>
      <c r="W39" s="34">
        <f>$N$28/'Fixed data'!$C$7</f>
        <v>1.5002666666666666E-3</v>
      </c>
      <c r="X39" s="34">
        <f>$N$28/'Fixed data'!$C$7</f>
        <v>1.5002666666666666E-3</v>
      </c>
      <c r="Y39" s="34">
        <f>$N$28/'Fixed data'!$C$7</f>
        <v>1.5002666666666666E-3</v>
      </c>
      <c r="Z39" s="34">
        <f>$N$28/'Fixed data'!$C$7</f>
        <v>1.5002666666666666E-3</v>
      </c>
      <c r="AA39" s="34">
        <f>$N$28/'Fixed data'!$C$7</f>
        <v>1.5002666666666666E-3</v>
      </c>
      <c r="AB39" s="34">
        <f>$N$28/'Fixed data'!$C$7</f>
        <v>1.5002666666666666E-3</v>
      </c>
      <c r="AC39" s="34">
        <f>$N$28/'Fixed data'!$C$7</f>
        <v>1.5002666666666666E-3</v>
      </c>
      <c r="AD39" s="34">
        <f>$N$28/'Fixed data'!$C$7</f>
        <v>1.5002666666666666E-3</v>
      </c>
      <c r="AE39" s="34">
        <f>$N$28/'Fixed data'!$C$7</f>
        <v>1.5002666666666666E-3</v>
      </c>
      <c r="AF39" s="34">
        <f>$N$28/'Fixed data'!$C$7</f>
        <v>1.5002666666666666E-3</v>
      </c>
      <c r="AG39" s="34">
        <f>$N$28/'Fixed data'!$C$7</f>
        <v>1.5002666666666666E-3</v>
      </c>
      <c r="AH39" s="34">
        <f>$N$28/'Fixed data'!$C$7</f>
        <v>1.5002666666666666E-3</v>
      </c>
      <c r="AI39" s="34">
        <f>$N$28/'Fixed data'!$C$7</f>
        <v>1.5002666666666666E-3</v>
      </c>
      <c r="AJ39" s="34">
        <f>$N$28/'Fixed data'!$C$7</f>
        <v>1.5002666666666666E-3</v>
      </c>
      <c r="AK39" s="34">
        <f>$N$28/'Fixed data'!$C$7</f>
        <v>1.5002666666666666E-3</v>
      </c>
      <c r="AL39" s="34">
        <f>$N$28/'Fixed data'!$C$7</f>
        <v>1.5002666666666666E-3</v>
      </c>
      <c r="AM39" s="34">
        <f>$N$28/'Fixed data'!$C$7</f>
        <v>1.5002666666666666E-3</v>
      </c>
      <c r="AN39" s="34">
        <f>$N$28/'Fixed data'!$C$7</f>
        <v>1.5002666666666666E-3</v>
      </c>
      <c r="AO39" s="34">
        <f>$N$28/'Fixed data'!$C$7</f>
        <v>1.5002666666666666E-3</v>
      </c>
      <c r="AP39" s="34">
        <f>$N$28/'Fixed data'!$C$7</f>
        <v>1.5002666666666666E-3</v>
      </c>
      <c r="AQ39" s="34">
        <f>$N$28/'Fixed data'!$C$7</f>
        <v>1.5002666666666666E-3</v>
      </c>
      <c r="AR39" s="34">
        <f>$N$28/'Fixed data'!$C$7</f>
        <v>1.5002666666666666E-3</v>
      </c>
      <c r="AS39" s="34">
        <f>$N$28/'Fixed data'!$C$7</f>
        <v>1.5002666666666666E-3</v>
      </c>
      <c r="AT39" s="34">
        <f>$N$28/'Fixed data'!$C$7</f>
        <v>1.5002666666666666E-3</v>
      </c>
      <c r="AU39" s="34">
        <f>$N$28/'Fixed data'!$C$7</f>
        <v>1.5002666666666666E-3</v>
      </c>
      <c r="AV39" s="34">
        <f>$N$28/'Fixed data'!$C$7</f>
        <v>1.5002666666666666E-3</v>
      </c>
      <c r="AW39" s="34">
        <f>$N$28/'Fixed data'!$C$7</f>
        <v>1.5002666666666666E-3</v>
      </c>
      <c r="AX39" s="34">
        <f>$N$28/'Fixed data'!$C$7</f>
        <v>1.5002666666666666E-3</v>
      </c>
      <c r="AY39" s="34">
        <f>$N$28/'Fixed data'!$C$7</f>
        <v>1.5002666666666666E-3</v>
      </c>
      <c r="AZ39" s="34">
        <f>$N$28/'Fixed data'!$C$7</f>
        <v>1.5002666666666666E-3</v>
      </c>
      <c r="BA39" s="34">
        <f>$N$28/'Fixed data'!$C$7</f>
        <v>1.5002666666666666E-3</v>
      </c>
      <c r="BB39" s="34">
        <f>$N$28/'Fixed data'!$C$7</f>
        <v>1.5002666666666666E-3</v>
      </c>
      <c r="BC39" s="34">
        <f>$N$28/'Fixed data'!$C$7</f>
        <v>1.5002666666666666E-3</v>
      </c>
      <c r="BD39" s="34">
        <f>$N$28/'Fixed data'!$C$7</f>
        <v>1.5002666666666666E-3</v>
      </c>
    </row>
    <row r="40" spans="1:57" ht="16.5" hidden="1" customHeight="1" outlineLevel="1">
      <c r="A40" s="116"/>
      <c r="B40" s="9" t="s">
        <v>112</v>
      </c>
      <c r="C40" s="11" t="s">
        <v>134</v>
      </c>
      <c r="D40" s="9" t="s">
        <v>40</v>
      </c>
      <c r="F40" s="34"/>
      <c r="G40" s="34"/>
      <c r="H40" s="34"/>
      <c r="I40" s="34"/>
      <c r="J40" s="34"/>
      <c r="K40" s="34"/>
      <c r="L40" s="34"/>
      <c r="M40" s="34"/>
      <c r="N40" s="34"/>
      <c r="O40" s="34"/>
      <c r="P40" s="34">
        <f>$O$28/'Fixed data'!$C$7</f>
        <v>1.5002666666666666E-3</v>
      </c>
      <c r="Q40" s="34">
        <f>$O$28/'Fixed data'!$C$7</f>
        <v>1.5002666666666666E-3</v>
      </c>
      <c r="R40" s="34">
        <f>$O$28/'Fixed data'!$C$7</f>
        <v>1.5002666666666666E-3</v>
      </c>
      <c r="S40" s="34">
        <f>$O$28/'Fixed data'!$C$7</f>
        <v>1.5002666666666666E-3</v>
      </c>
      <c r="T40" s="34">
        <f>$O$28/'Fixed data'!$C$7</f>
        <v>1.5002666666666666E-3</v>
      </c>
      <c r="U40" s="34">
        <f>$O$28/'Fixed data'!$C$7</f>
        <v>1.5002666666666666E-3</v>
      </c>
      <c r="V40" s="34">
        <f>$O$28/'Fixed data'!$C$7</f>
        <v>1.5002666666666666E-3</v>
      </c>
      <c r="W40" s="34">
        <f>$O$28/'Fixed data'!$C$7</f>
        <v>1.5002666666666666E-3</v>
      </c>
      <c r="X40" s="34">
        <f>$O$28/'Fixed data'!$C$7</f>
        <v>1.5002666666666666E-3</v>
      </c>
      <c r="Y40" s="34">
        <f>$O$28/'Fixed data'!$C$7</f>
        <v>1.5002666666666666E-3</v>
      </c>
      <c r="Z40" s="34">
        <f>$O$28/'Fixed data'!$C$7</f>
        <v>1.5002666666666666E-3</v>
      </c>
      <c r="AA40" s="34">
        <f>$O$28/'Fixed data'!$C$7</f>
        <v>1.5002666666666666E-3</v>
      </c>
      <c r="AB40" s="34">
        <f>$O$28/'Fixed data'!$C$7</f>
        <v>1.5002666666666666E-3</v>
      </c>
      <c r="AC40" s="34">
        <f>$O$28/'Fixed data'!$C$7</f>
        <v>1.5002666666666666E-3</v>
      </c>
      <c r="AD40" s="34">
        <f>$O$28/'Fixed data'!$C$7</f>
        <v>1.5002666666666666E-3</v>
      </c>
      <c r="AE40" s="34">
        <f>$O$28/'Fixed data'!$C$7</f>
        <v>1.5002666666666666E-3</v>
      </c>
      <c r="AF40" s="34">
        <f>$O$28/'Fixed data'!$C$7</f>
        <v>1.5002666666666666E-3</v>
      </c>
      <c r="AG40" s="34">
        <f>$O$28/'Fixed data'!$C$7</f>
        <v>1.5002666666666666E-3</v>
      </c>
      <c r="AH40" s="34">
        <f>$O$28/'Fixed data'!$C$7</f>
        <v>1.5002666666666666E-3</v>
      </c>
      <c r="AI40" s="34">
        <f>$O$28/'Fixed data'!$C$7</f>
        <v>1.5002666666666666E-3</v>
      </c>
      <c r="AJ40" s="34">
        <f>$O$28/'Fixed data'!$C$7</f>
        <v>1.5002666666666666E-3</v>
      </c>
      <c r="AK40" s="34">
        <f>$O$28/'Fixed data'!$C$7</f>
        <v>1.5002666666666666E-3</v>
      </c>
      <c r="AL40" s="34">
        <f>$O$28/'Fixed data'!$C$7</f>
        <v>1.5002666666666666E-3</v>
      </c>
      <c r="AM40" s="34">
        <f>$O$28/'Fixed data'!$C$7</f>
        <v>1.5002666666666666E-3</v>
      </c>
      <c r="AN40" s="34">
        <f>$O$28/'Fixed data'!$C$7</f>
        <v>1.5002666666666666E-3</v>
      </c>
      <c r="AO40" s="34">
        <f>$O$28/'Fixed data'!$C$7</f>
        <v>1.5002666666666666E-3</v>
      </c>
      <c r="AP40" s="34">
        <f>$O$28/'Fixed data'!$C$7</f>
        <v>1.5002666666666666E-3</v>
      </c>
      <c r="AQ40" s="34">
        <f>$O$28/'Fixed data'!$C$7</f>
        <v>1.5002666666666666E-3</v>
      </c>
      <c r="AR40" s="34">
        <f>$O$28/'Fixed data'!$C$7</f>
        <v>1.5002666666666666E-3</v>
      </c>
      <c r="AS40" s="34">
        <f>$O$28/'Fixed data'!$C$7</f>
        <v>1.5002666666666666E-3</v>
      </c>
      <c r="AT40" s="34">
        <f>$O$28/'Fixed data'!$C$7</f>
        <v>1.5002666666666666E-3</v>
      </c>
      <c r="AU40" s="34">
        <f>$O$28/'Fixed data'!$C$7</f>
        <v>1.5002666666666666E-3</v>
      </c>
      <c r="AV40" s="34">
        <f>$O$28/'Fixed data'!$C$7</f>
        <v>1.5002666666666666E-3</v>
      </c>
      <c r="AW40" s="34">
        <f>$O$28/'Fixed data'!$C$7</f>
        <v>1.5002666666666666E-3</v>
      </c>
      <c r="AX40" s="34">
        <f>$O$28/'Fixed data'!$C$7</f>
        <v>1.5002666666666666E-3</v>
      </c>
      <c r="AY40" s="34">
        <f>$O$28/'Fixed data'!$C$7</f>
        <v>1.5002666666666666E-3</v>
      </c>
      <c r="AZ40" s="34">
        <f>$O$28/'Fixed data'!$C$7</f>
        <v>1.5002666666666666E-3</v>
      </c>
      <c r="BA40" s="34">
        <f>$O$28/'Fixed data'!$C$7</f>
        <v>1.5002666666666666E-3</v>
      </c>
      <c r="BB40" s="34">
        <f>$O$28/'Fixed data'!$C$7</f>
        <v>1.5002666666666666E-3</v>
      </c>
      <c r="BC40" s="34">
        <f>$O$28/'Fixed data'!$C$7</f>
        <v>1.5002666666666666E-3</v>
      </c>
      <c r="BD40" s="34">
        <f>$O$28/'Fixed data'!$C$7</f>
        <v>1.5002666666666666E-3</v>
      </c>
    </row>
    <row r="41" spans="1:57" ht="16.5" hidden="1" customHeight="1" outlineLevel="1">
      <c r="A41" s="116"/>
      <c r="B41" s="9" t="s">
        <v>113</v>
      </c>
      <c r="C41" s="11" t="s">
        <v>135</v>
      </c>
      <c r="D41" s="9" t="s">
        <v>40</v>
      </c>
      <c r="F41" s="34"/>
      <c r="G41" s="34"/>
      <c r="H41" s="34"/>
      <c r="I41" s="34"/>
      <c r="J41" s="34"/>
      <c r="K41" s="34"/>
      <c r="L41" s="34"/>
      <c r="M41" s="34"/>
      <c r="N41" s="34"/>
      <c r="O41" s="34"/>
      <c r="P41" s="34"/>
      <c r="Q41" s="34">
        <f>$P$28/'Fixed data'!$C$7</f>
        <v>1.5002666666666666E-3</v>
      </c>
      <c r="R41" s="34">
        <f>$P$28/'Fixed data'!$C$7</f>
        <v>1.5002666666666666E-3</v>
      </c>
      <c r="S41" s="34">
        <f>$P$28/'Fixed data'!$C$7</f>
        <v>1.5002666666666666E-3</v>
      </c>
      <c r="T41" s="34">
        <f>$P$28/'Fixed data'!$C$7</f>
        <v>1.5002666666666666E-3</v>
      </c>
      <c r="U41" s="34">
        <f>$P$28/'Fixed data'!$C$7</f>
        <v>1.5002666666666666E-3</v>
      </c>
      <c r="V41" s="34">
        <f>$P$28/'Fixed data'!$C$7</f>
        <v>1.5002666666666666E-3</v>
      </c>
      <c r="W41" s="34">
        <f>$P$28/'Fixed data'!$C$7</f>
        <v>1.5002666666666666E-3</v>
      </c>
      <c r="X41" s="34">
        <f>$P$28/'Fixed data'!$C$7</f>
        <v>1.5002666666666666E-3</v>
      </c>
      <c r="Y41" s="34">
        <f>$P$28/'Fixed data'!$C$7</f>
        <v>1.5002666666666666E-3</v>
      </c>
      <c r="Z41" s="34">
        <f>$P$28/'Fixed data'!$C$7</f>
        <v>1.5002666666666666E-3</v>
      </c>
      <c r="AA41" s="34">
        <f>$P$28/'Fixed data'!$C$7</f>
        <v>1.5002666666666666E-3</v>
      </c>
      <c r="AB41" s="34">
        <f>$P$28/'Fixed data'!$C$7</f>
        <v>1.5002666666666666E-3</v>
      </c>
      <c r="AC41" s="34">
        <f>$P$28/'Fixed data'!$C$7</f>
        <v>1.5002666666666666E-3</v>
      </c>
      <c r="AD41" s="34">
        <f>$P$28/'Fixed data'!$C$7</f>
        <v>1.5002666666666666E-3</v>
      </c>
      <c r="AE41" s="34">
        <f>$P$28/'Fixed data'!$C$7</f>
        <v>1.5002666666666666E-3</v>
      </c>
      <c r="AF41" s="34">
        <f>$P$28/'Fixed data'!$C$7</f>
        <v>1.5002666666666666E-3</v>
      </c>
      <c r="AG41" s="34">
        <f>$P$28/'Fixed data'!$C$7</f>
        <v>1.5002666666666666E-3</v>
      </c>
      <c r="AH41" s="34">
        <f>$P$28/'Fixed data'!$C$7</f>
        <v>1.5002666666666666E-3</v>
      </c>
      <c r="AI41" s="34">
        <f>$P$28/'Fixed data'!$C$7</f>
        <v>1.5002666666666666E-3</v>
      </c>
      <c r="AJ41" s="34">
        <f>$P$28/'Fixed data'!$C$7</f>
        <v>1.5002666666666666E-3</v>
      </c>
      <c r="AK41" s="34">
        <f>$P$28/'Fixed data'!$C$7</f>
        <v>1.5002666666666666E-3</v>
      </c>
      <c r="AL41" s="34">
        <f>$P$28/'Fixed data'!$C$7</f>
        <v>1.5002666666666666E-3</v>
      </c>
      <c r="AM41" s="34">
        <f>$P$28/'Fixed data'!$C$7</f>
        <v>1.5002666666666666E-3</v>
      </c>
      <c r="AN41" s="34">
        <f>$P$28/'Fixed data'!$C$7</f>
        <v>1.5002666666666666E-3</v>
      </c>
      <c r="AO41" s="34">
        <f>$P$28/'Fixed data'!$C$7</f>
        <v>1.5002666666666666E-3</v>
      </c>
      <c r="AP41" s="34">
        <f>$P$28/'Fixed data'!$C$7</f>
        <v>1.5002666666666666E-3</v>
      </c>
      <c r="AQ41" s="34">
        <f>$P$28/'Fixed data'!$C$7</f>
        <v>1.5002666666666666E-3</v>
      </c>
      <c r="AR41" s="34">
        <f>$P$28/'Fixed data'!$C$7</f>
        <v>1.5002666666666666E-3</v>
      </c>
      <c r="AS41" s="34">
        <f>$P$28/'Fixed data'!$C$7</f>
        <v>1.5002666666666666E-3</v>
      </c>
      <c r="AT41" s="34">
        <f>$P$28/'Fixed data'!$C$7</f>
        <v>1.5002666666666666E-3</v>
      </c>
      <c r="AU41" s="34">
        <f>$P$28/'Fixed data'!$C$7</f>
        <v>1.5002666666666666E-3</v>
      </c>
      <c r="AV41" s="34">
        <f>$P$28/'Fixed data'!$C$7</f>
        <v>1.5002666666666666E-3</v>
      </c>
      <c r="AW41" s="34">
        <f>$P$28/'Fixed data'!$C$7</f>
        <v>1.5002666666666666E-3</v>
      </c>
      <c r="AX41" s="34">
        <f>$P$28/'Fixed data'!$C$7</f>
        <v>1.5002666666666666E-3</v>
      </c>
      <c r="AY41" s="34">
        <f>$P$28/'Fixed data'!$C$7</f>
        <v>1.5002666666666666E-3</v>
      </c>
      <c r="AZ41" s="34">
        <f>$P$28/'Fixed data'!$C$7</f>
        <v>1.5002666666666666E-3</v>
      </c>
      <c r="BA41" s="34">
        <f>$P$28/'Fixed data'!$C$7</f>
        <v>1.5002666666666666E-3</v>
      </c>
      <c r="BB41" s="34">
        <f>$P$28/'Fixed data'!$C$7</f>
        <v>1.5002666666666666E-3</v>
      </c>
      <c r="BC41" s="34">
        <f>$P$28/'Fixed data'!$C$7</f>
        <v>1.5002666666666666E-3</v>
      </c>
      <c r="BD41" s="34">
        <f>$P$28/'Fixed data'!$C$7</f>
        <v>1.5002666666666666E-3</v>
      </c>
    </row>
    <row r="42" spans="1:57" ht="16.5" hidden="1" customHeight="1" outlineLevel="1">
      <c r="A42" s="116"/>
      <c r="B42" s="9" t="s">
        <v>114</v>
      </c>
      <c r="C42" s="11" t="s">
        <v>136</v>
      </c>
      <c r="D42" s="9" t="s">
        <v>40</v>
      </c>
      <c r="F42" s="34"/>
      <c r="G42" s="34"/>
      <c r="H42" s="34"/>
      <c r="I42" s="34"/>
      <c r="J42" s="34"/>
      <c r="K42" s="34"/>
      <c r="L42" s="34"/>
      <c r="M42" s="34"/>
      <c r="N42" s="34"/>
      <c r="O42" s="34"/>
      <c r="P42" s="34"/>
      <c r="Q42" s="34"/>
      <c r="R42" s="34">
        <f>$Q$28/'Fixed data'!$C$7</f>
        <v>1.5002666666666666E-3</v>
      </c>
      <c r="S42" s="34">
        <f>$Q$28/'Fixed data'!$C$7</f>
        <v>1.5002666666666666E-3</v>
      </c>
      <c r="T42" s="34">
        <f>$Q$28/'Fixed data'!$C$7</f>
        <v>1.5002666666666666E-3</v>
      </c>
      <c r="U42" s="34">
        <f>$Q$28/'Fixed data'!$C$7</f>
        <v>1.5002666666666666E-3</v>
      </c>
      <c r="V42" s="34">
        <f>$Q$28/'Fixed data'!$C$7</f>
        <v>1.5002666666666666E-3</v>
      </c>
      <c r="W42" s="34">
        <f>$Q$28/'Fixed data'!$C$7</f>
        <v>1.5002666666666666E-3</v>
      </c>
      <c r="X42" s="34">
        <f>$Q$28/'Fixed data'!$C$7</f>
        <v>1.5002666666666666E-3</v>
      </c>
      <c r="Y42" s="34">
        <f>$Q$28/'Fixed data'!$C$7</f>
        <v>1.5002666666666666E-3</v>
      </c>
      <c r="Z42" s="34">
        <f>$Q$28/'Fixed data'!$C$7</f>
        <v>1.5002666666666666E-3</v>
      </c>
      <c r="AA42" s="34">
        <f>$Q$28/'Fixed data'!$C$7</f>
        <v>1.5002666666666666E-3</v>
      </c>
      <c r="AB42" s="34">
        <f>$Q$28/'Fixed data'!$C$7</f>
        <v>1.5002666666666666E-3</v>
      </c>
      <c r="AC42" s="34">
        <f>$Q$28/'Fixed data'!$C$7</f>
        <v>1.5002666666666666E-3</v>
      </c>
      <c r="AD42" s="34">
        <f>$Q$28/'Fixed data'!$C$7</f>
        <v>1.5002666666666666E-3</v>
      </c>
      <c r="AE42" s="34">
        <f>$Q$28/'Fixed data'!$C$7</f>
        <v>1.5002666666666666E-3</v>
      </c>
      <c r="AF42" s="34">
        <f>$Q$28/'Fixed data'!$C$7</f>
        <v>1.5002666666666666E-3</v>
      </c>
      <c r="AG42" s="34">
        <f>$Q$28/'Fixed data'!$C$7</f>
        <v>1.5002666666666666E-3</v>
      </c>
      <c r="AH42" s="34">
        <f>$Q$28/'Fixed data'!$C$7</f>
        <v>1.5002666666666666E-3</v>
      </c>
      <c r="AI42" s="34">
        <f>$Q$28/'Fixed data'!$C$7</f>
        <v>1.5002666666666666E-3</v>
      </c>
      <c r="AJ42" s="34">
        <f>$Q$28/'Fixed data'!$C$7</f>
        <v>1.5002666666666666E-3</v>
      </c>
      <c r="AK42" s="34">
        <f>$Q$28/'Fixed data'!$C$7</f>
        <v>1.5002666666666666E-3</v>
      </c>
      <c r="AL42" s="34">
        <f>$Q$28/'Fixed data'!$C$7</f>
        <v>1.5002666666666666E-3</v>
      </c>
      <c r="AM42" s="34">
        <f>$Q$28/'Fixed data'!$C$7</f>
        <v>1.5002666666666666E-3</v>
      </c>
      <c r="AN42" s="34">
        <f>$Q$28/'Fixed data'!$C$7</f>
        <v>1.5002666666666666E-3</v>
      </c>
      <c r="AO42" s="34">
        <f>$Q$28/'Fixed data'!$C$7</f>
        <v>1.5002666666666666E-3</v>
      </c>
      <c r="AP42" s="34">
        <f>$Q$28/'Fixed data'!$C$7</f>
        <v>1.5002666666666666E-3</v>
      </c>
      <c r="AQ42" s="34">
        <f>$Q$28/'Fixed data'!$C$7</f>
        <v>1.5002666666666666E-3</v>
      </c>
      <c r="AR42" s="34">
        <f>$Q$28/'Fixed data'!$C$7</f>
        <v>1.5002666666666666E-3</v>
      </c>
      <c r="AS42" s="34">
        <f>$Q$28/'Fixed data'!$C$7</f>
        <v>1.5002666666666666E-3</v>
      </c>
      <c r="AT42" s="34">
        <f>$Q$28/'Fixed data'!$C$7</f>
        <v>1.5002666666666666E-3</v>
      </c>
      <c r="AU42" s="34">
        <f>$Q$28/'Fixed data'!$C$7</f>
        <v>1.5002666666666666E-3</v>
      </c>
      <c r="AV42" s="34">
        <f>$Q$28/'Fixed data'!$C$7</f>
        <v>1.5002666666666666E-3</v>
      </c>
      <c r="AW42" s="34">
        <f>$Q$28/'Fixed data'!$C$7</f>
        <v>1.5002666666666666E-3</v>
      </c>
      <c r="AX42" s="34">
        <f>$Q$28/'Fixed data'!$C$7</f>
        <v>1.5002666666666666E-3</v>
      </c>
      <c r="AY42" s="34">
        <f>$Q$28/'Fixed data'!$C$7</f>
        <v>1.5002666666666666E-3</v>
      </c>
      <c r="AZ42" s="34">
        <f>$Q$28/'Fixed data'!$C$7</f>
        <v>1.5002666666666666E-3</v>
      </c>
      <c r="BA42" s="34">
        <f>$Q$28/'Fixed data'!$C$7</f>
        <v>1.5002666666666666E-3</v>
      </c>
      <c r="BB42" s="34">
        <f>$Q$28/'Fixed data'!$C$7</f>
        <v>1.5002666666666666E-3</v>
      </c>
      <c r="BC42" s="34">
        <f>$Q$28/'Fixed data'!$C$7</f>
        <v>1.5002666666666666E-3</v>
      </c>
      <c r="BD42" s="34">
        <f>$Q$28/'Fixed data'!$C$7</f>
        <v>1.5002666666666666E-3</v>
      </c>
    </row>
    <row r="43" spans="1:57" ht="16.5" hidden="1" customHeight="1" outlineLevel="1">
      <c r="A43" s="116"/>
      <c r="B43" s="9" t="s">
        <v>115</v>
      </c>
      <c r="C43" s="11" t="s">
        <v>137</v>
      </c>
      <c r="D43" s="9" t="s">
        <v>40</v>
      </c>
      <c r="F43" s="34"/>
      <c r="G43" s="34"/>
      <c r="H43" s="34"/>
      <c r="I43" s="34"/>
      <c r="J43" s="34"/>
      <c r="K43" s="34"/>
      <c r="L43" s="34"/>
      <c r="M43" s="34"/>
      <c r="N43" s="34"/>
      <c r="O43" s="34"/>
      <c r="P43" s="34"/>
      <c r="Q43" s="34"/>
      <c r="R43" s="34"/>
      <c r="S43" s="34">
        <f>$R$28/'Fixed data'!$C$7</f>
        <v>1.5002666666666666E-3</v>
      </c>
      <c r="T43" s="34">
        <f>$R$28/'Fixed data'!$C$7</f>
        <v>1.5002666666666666E-3</v>
      </c>
      <c r="U43" s="34">
        <f>$R$28/'Fixed data'!$C$7</f>
        <v>1.5002666666666666E-3</v>
      </c>
      <c r="V43" s="34">
        <f>$R$28/'Fixed data'!$C$7</f>
        <v>1.5002666666666666E-3</v>
      </c>
      <c r="W43" s="34">
        <f>$R$28/'Fixed data'!$C$7</f>
        <v>1.5002666666666666E-3</v>
      </c>
      <c r="X43" s="34">
        <f>$R$28/'Fixed data'!$C$7</f>
        <v>1.5002666666666666E-3</v>
      </c>
      <c r="Y43" s="34">
        <f>$R$28/'Fixed data'!$C$7</f>
        <v>1.5002666666666666E-3</v>
      </c>
      <c r="Z43" s="34">
        <f>$R$28/'Fixed data'!$C$7</f>
        <v>1.5002666666666666E-3</v>
      </c>
      <c r="AA43" s="34">
        <f>$R$28/'Fixed data'!$C$7</f>
        <v>1.5002666666666666E-3</v>
      </c>
      <c r="AB43" s="34">
        <f>$R$28/'Fixed data'!$C$7</f>
        <v>1.5002666666666666E-3</v>
      </c>
      <c r="AC43" s="34">
        <f>$R$28/'Fixed data'!$C$7</f>
        <v>1.5002666666666666E-3</v>
      </c>
      <c r="AD43" s="34">
        <f>$R$28/'Fixed data'!$C$7</f>
        <v>1.5002666666666666E-3</v>
      </c>
      <c r="AE43" s="34">
        <f>$R$28/'Fixed data'!$C$7</f>
        <v>1.5002666666666666E-3</v>
      </c>
      <c r="AF43" s="34">
        <f>$R$28/'Fixed data'!$C$7</f>
        <v>1.5002666666666666E-3</v>
      </c>
      <c r="AG43" s="34">
        <f>$R$28/'Fixed data'!$C$7</f>
        <v>1.5002666666666666E-3</v>
      </c>
      <c r="AH43" s="34">
        <f>$R$28/'Fixed data'!$C$7</f>
        <v>1.5002666666666666E-3</v>
      </c>
      <c r="AI43" s="34">
        <f>$R$28/'Fixed data'!$C$7</f>
        <v>1.5002666666666666E-3</v>
      </c>
      <c r="AJ43" s="34">
        <f>$R$28/'Fixed data'!$C$7</f>
        <v>1.5002666666666666E-3</v>
      </c>
      <c r="AK43" s="34">
        <f>$R$28/'Fixed data'!$C$7</f>
        <v>1.5002666666666666E-3</v>
      </c>
      <c r="AL43" s="34">
        <f>$R$28/'Fixed data'!$C$7</f>
        <v>1.5002666666666666E-3</v>
      </c>
      <c r="AM43" s="34">
        <f>$R$28/'Fixed data'!$C$7</f>
        <v>1.5002666666666666E-3</v>
      </c>
      <c r="AN43" s="34">
        <f>$R$28/'Fixed data'!$C$7</f>
        <v>1.5002666666666666E-3</v>
      </c>
      <c r="AO43" s="34">
        <f>$R$28/'Fixed data'!$C$7</f>
        <v>1.5002666666666666E-3</v>
      </c>
      <c r="AP43" s="34">
        <f>$R$28/'Fixed data'!$C$7</f>
        <v>1.5002666666666666E-3</v>
      </c>
      <c r="AQ43" s="34">
        <f>$R$28/'Fixed data'!$C$7</f>
        <v>1.5002666666666666E-3</v>
      </c>
      <c r="AR43" s="34">
        <f>$R$28/'Fixed data'!$C$7</f>
        <v>1.5002666666666666E-3</v>
      </c>
      <c r="AS43" s="34">
        <f>$R$28/'Fixed data'!$C$7</f>
        <v>1.5002666666666666E-3</v>
      </c>
      <c r="AT43" s="34">
        <f>$R$28/'Fixed data'!$C$7</f>
        <v>1.5002666666666666E-3</v>
      </c>
      <c r="AU43" s="34">
        <f>$R$28/'Fixed data'!$C$7</f>
        <v>1.5002666666666666E-3</v>
      </c>
      <c r="AV43" s="34">
        <f>$R$28/'Fixed data'!$C$7</f>
        <v>1.5002666666666666E-3</v>
      </c>
      <c r="AW43" s="34">
        <f>$R$28/'Fixed data'!$C$7</f>
        <v>1.5002666666666666E-3</v>
      </c>
      <c r="AX43" s="34">
        <f>$R$28/'Fixed data'!$C$7</f>
        <v>1.5002666666666666E-3</v>
      </c>
      <c r="AY43" s="34">
        <f>$R$28/'Fixed data'!$C$7</f>
        <v>1.5002666666666666E-3</v>
      </c>
      <c r="AZ43" s="34">
        <f>$R$28/'Fixed data'!$C$7</f>
        <v>1.5002666666666666E-3</v>
      </c>
      <c r="BA43" s="34">
        <f>$R$28/'Fixed data'!$C$7</f>
        <v>1.5002666666666666E-3</v>
      </c>
      <c r="BB43" s="34">
        <f>$R$28/'Fixed data'!$C$7</f>
        <v>1.5002666666666666E-3</v>
      </c>
      <c r="BC43" s="34">
        <f>$R$28/'Fixed data'!$C$7</f>
        <v>1.5002666666666666E-3</v>
      </c>
      <c r="BD43" s="34">
        <f>$R$28/'Fixed data'!$C$7</f>
        <v>1.5002666666666666E-3</v>
      </c>
    </row>
    <row r="44" spans="1:57" ht="16.5" hidden="1" customHeight="1" outlineLevel="1">
      <c r="A44" s="116"/>
      <c r="B44" s="9" t="s">
        <v>116</v>
      </c>
      <c r="C44" s="11" t="s">
        <v>138</v>
      </c>
      <c r="D44" s="9" t="s">
        <v>40</v>
      </c>
      <c r="F44" s="34"/>
      <c r="G44" s="34"/>
      <c r="H44" s="34"/>
      <c r="I44" s="34"/>
      <c r="J44" s="34"/>
      <c r="K44" s="34"/>
      <c r="L44" s="34"/>
      <c r="M44" s="34"/>
      <c r="N44" s="34"/>
      <c r="O44" s="34"/>
      <c r="P44" s="34"/>
      <c r="Q44" s="34"/>
      <c r="R44" s="34"/>
      <c r="S44" s="34"/>
      <c r="T44" s="34">
        <f>$S$28/'Fixed data'!$C$7</f>
        <v>1.5002666666666666E-3</v>
      </c>
      <c r="U44" s="34">
        <f>$S$28/'Fixed data'!$C$7</f>
        <v>1.5002666666666666E-3</v>
      </c>
      <c r="V44" s="34">
        <f>$S$28/'Fixed data'!$C$7</f>
        <v>1.5002666666666666E-3</v>
      </c>
      <c r="W44" s="34">
        <f>$S$28/'Fixed data'!$C$7</f>
        <v>1.5002666666666666E-3</v>
      </c>
      <c r="X44" s="34">
        <f>$S$28/'Fixed data'!$C$7</f>
        <v>1.5002666666666666E-3</v>
      </c>
      <c r="Y44" s="34">
        <f>$S$28/'Fixed data'!$C$7</f>
        <v>1.5002666666666666E-3</v>
      </c>
      <c r="Z44" s="34">
        <f>$S$28/'Fixed data'!$C$7</f>
        <v>1.5002666666666666E-3</v>
      </c>
      <c r="AA44" s="34">
        <f>$S$28/'Fixed data'!$C$7</f>
        <v>1.5002666666666666E-3</v>
      </c>
      <c r="AB44" s="34">
        <f>$S$28/'Fixed data'!$C$7</f>
        <v>1.5002666666666666E-3</v>
      </c>
      <c r="AC44" s="34">
        <f>$S$28/'Fixed data'!$C$7</f>
        <v>1.5002666666666666E-3</v>
      </c>
      <c r="AD44" s="34">
        <f>$S$28/'Fixed data'!$C$7</f>
        <v>1.5002666666666666E-3</v>
      </c>
      <c r="AE44" s="34">
        <f>$S$28/'Fixed data'!$C$7</f>
        <v>1.5002666666666666E-3</v>
      </c>
      <c r="AF44" s="34">
        <f>$S$28/'Fixed data'!$C$7</f>
        <v>1.5002666666666666E-3</v>
      </c>
      <c r="AG44" s="34">
        <f>$S$28/'Fixed data'!$C$7</f>
        <v>1.5002666666666666E-3</v>
      </c>
      <c r="AH44" s="34">
        <f>$S$28/'Fixed data'!$C$7</f>
        <v>1.5002666666666666E-3</v>
      </c>
      <c r="AI44" s="34">
        <f>$S$28/'Fixed data'!$C$7</f>
        <v>1.5002666666666666E-3</v>
      </c>
      <c r="AJ44" s="34">
        <f>$S$28/'Fixed data'!$C$7</f>
        <v>1.5002666666666666E-3</v>
      </c>
      <c r="AK44" s="34">
        <f>$S$28/'Fixed data'!$C$7</f>
        <v>1.5002666666666666E-3</v>
      </c>
      <c r="AL44" s="34">
        <f>$S$28/'Fixed data'!$C$7</f>
        <v>1.5002666666666666E-3</v>
      </c>
      <c r="AM44" s="34">
        <f>$S$28/'Fixed data'!$C$7</f>
        <v>1.5002666666666666E-3</v>
      </c>
      <c r="AN44" s="34">
        <f>$S$28/'Fixed data'!$C$7</f>
        <v>1.5002666666666666E-3</v>
      </c>
      <c r="AO44" s="34">
        <f>$S$28/'Fixed data'!$C$7</f>
        <v>1.5002666666666666E-3</v>
      </c>
      <c r="AP44" s="34">
        <f>$S$28/'Fixed data'!$C$7</f>
        <v>1.5002666666666666E-3</v>
      </c>
      <c r="AQ44" s="34">
        <f>$S$28/'Fixed data'!$C$7</f>
        <v>1.5002666666666666E-3</v>
      </c>
      <c r="AR44" s="34">
        <f>$S$28/'Fixed data'!$C$7</f>
        <v>1.5002666666666666E-3</v>
      </c>
      <c r="AS44" s="34">
        <f>$S$28/'Fixed data'!$C$7</f>
        <v>1.5002666666666666E-3</v>
      </c>
      <c r="AT44" s="34">
        <f>$S$28/'Fixed data'!$C$7</f>
        <v>1.5002666666666666E-3</v>
      </c>
      <c r="AU44" s="34">
        <f>$S$28/'Fixed data'!$C$7</f>
        <v>1.5002666666666666E-3</v>
      </c>
      <c r="AV44" s="34">
        <f>$S$28/'Fixed data'!$C$7</f>
        <v>1.5002666666666666E-3</v>
      </c>
      <c r="AW44" s="34">
        <f>$S$28/'Fixed data'!$C$7</f>
        <v>1.5002666666666666E-3</v>
      </c>
      <c r="AX44" s="34">
        <f>$S$28/'Fixed data'!$C$7</f>
        <v>1.5002666666666666E-3</v>
      </c>
      <c r="AY44" s="34">
        <f>$S$28/'Fixed data'!$C$7</f>
        <v>1.5002666666666666E-3</v>
      </c>
      <c r="AZ44" s="34">
        <f>$S$28/'Fixed data'!$C$7</f>
        <v>1.5002666666666666E-3</v>
      </c>
      <c r="BA44" s="34">
        <f>$S$28/'Fixed data'!$C$7</f>
        <v>1.5002666666666666E-3</v>
      </c>
      <c r="BB44" s="34">
        <f>$S$28/'Fixed data'!$C$7</f>
        <v>1.5002666666666666E-3</v>
      </c>
      <c r="BC44" s="34">
        <f>$S$28/'Fixed data'!$C$7</f>
        <v>1.5002666666666666E-3</v>
      </c>
      <c r="BD44" s="34">
        <f>$S$28/'Fixed data'!$C$7</f>
        <v>1.5002666666666666E-3</v>
      </c>
    </row>
    <row r="45" spans="1:57" ht="16.5" hidden="1" customHeight="1" outlineLevel="1">
      <c r="A45" s="116"/>
      <c r="B45" s="9" t="s">
        <v>117</v>
      </c>
      <c r="C45" s="11" t="s">
        <v>139</v>
      </c>
      <c r="D45" s="9" t="s">
        <v>40</v>
      </c>
      <c r="F45" s="34"/>
      <c r="G45" s="34"/>
      <c r="H45" s="34"/>
      <c r="I45" s="34"/>
      <c r="J45" s="34"/>
      <c r="K45" s="34"/>
      <c r="L45" s="34"/>
      <c r="M45" s="34"/>
      <c r="N45" s="34"/>
      <c r="O45" s="34"/>
      <c r="P45" s="34"/>
      <c r="Q45" s="34"/>
      <c r="R45" s="34"/>
      <c r="S45" s="34"/>
      <c r="T45" s="34"/>
      <c r="U45" s="34">
        <f>$T$28/'Fixed data'!$C$7</f>
        <v>-0.35405528888888887</v>
      </c>
      <c r="V45" s="34">
        <f>$T$28/'Fixed data'!$C$7</f>
        <v>-0.35405528888888887</v>
      </c>
      <c r="W45" s="34">
        <f>$T$28/'Fixed data'!$C$7</f>
        <v>-0.35405528888888887</v>
      </c>
      <c r="X45" s="34">
        <f>$T$28/'Fixed data'!$C$7</f>
        <v>-0.35405528888888887</v>
      </c>
      <c r="Y45" s="34">
        <f>$T$28/'Fixed data'!$C$7</f>
        <v>-0.35405528888888887</v>
      </c>
      <c r="Z45" s="34">
        <f>$T$28/'Fixed data'!$C$7</f>
        <v>-0.35405528888888887</v>
      </c>
      <c r="AA45" s="34">
        <f>$T$28/'Fixed data'!$C$7</f>
        <v>-0.35405528888888887</v>
      </c>
      <c r="AB45" s="34">
        <f>$T$28/'Fixed data'!$C$7</f>
        <v>-0.35405528888888887</v>
      </c>
      <c r="AC45" s="34">
        <f>$T$28/'Fixed data'!$C$7</f>
        <v>-0.35405528888888887</v>
      </c>
      <c r="AD45" s="34">
        <f>$T$28/'Fixed data'!$C$7</f>
        <v>-0.35405528888888887</v>
      </c>
      <c r="AE45" s="34">
        <f>$T$28/'Fixed data'!$C$7</f>
        <v>-0.35405528888888887</v>
      </c>
      <c r="AF45" s="34">
        <f>$T$28/'Fixed data'!$C$7</f>
        <v>-0.35405528888888887</v>
      </c>
      <c r="AG45" s="34">
        <f>$T$28/'Fixed data'!$C$7</f>
        <v>-0.35405528888888887</v>
      </c>
      <c r="AH45" s="34">
        <f>$T$28/'Fixed data'!$C$7</f>
        <v>-0.35405528888888887</v>
      </c>
      <c r="AI45" s="34">
        <f>$T$28/'Fixed data'!$C$7</f>
        <v>-0.35405528888888887</v>
      </c>
      <c r="AJ45" s="34">
        <f>$T$28/'Fixed data'!$C$7</f>
        <v>-0.35405528888888887</v>
      </c>
      <c r="AK45" s="34">
        <f>$T$28/'Fixed data'!$C$7</f>
        <v>-0.35405528888888887</v>
      </c>
      <c r="AL45" s="34">
        <f>$T$28/'Fixed data'!$C$7</f>
        <v>-0.35405528888888887</v>
      </c>
      <c r="AM45" s="34">
        <f>$T$28/'Fixed data'!$C$7</f>
        <v>-0.35405528888888887</v>
      </c>
      <c r="AN45" s="34">
        <f>$T$28/'Fixed data'!$C$7</f>
        <v>-0.35405528888888887</v>
      </c>
      <c r="AO45" s="34">
        <f>$T$28/'Fixed data'!$C$7</f>
        <v>-0.35405528888888887</v>
      </c>
      <c r="AP45" s="34">
        <f>$T$28/'Fixed data'!$C$7</f>
        <v>-0.35405528888888887</v>
      </c>
      <c r="AQ45" s="34">
        <f>$T$28/'Fixed data'!$C$7</f>
        <v>-0.35405528888888887</v>
      </c>
      <c r="AR45" s="34">
        <f>$T$28/'Fixed data'!$C$7</f>
        <v>-0.35405528888888887</v>
      </c>
      <c r="AS45" s="34">
        <f>$T$28/'Fixed data'!$C$7</f>
        <v>-0.35405528888888887</v>
      </c>
      <c r="AT45" s="34">
        <f>$T$28/'Fixed data'!$C$7</f>
        <v>-0.35405528888888887</v>
      </c>
      <c r="AU45" s="34">
        <f>$T$28/'Fixed data'!$C$7</f>
        <v>-0.35405528888888887</v>
      </c>
      <c r="AV45" s="34">
        <f>$T$28/'Fixed data'!$C$7</f>
        <v>-0.35405528888888887</v>
      </c>
      <c r="AW45" s="34">
        <f>$T$28/'Fixed data'!$C$7</f>
        <v>-0.35405528888888887</v>
      </c>
      <c r="AX45" s="34">
        <f>$T$28/'Fixed data'!$C$7</f>
        <v>-0.35405528888888887</v>
      </c>
      <c r="AY45" s="34">
        <f>$T$28/'Fixed data'!$C$7</f>
        <v>-0.35405528888888887</v>
      </c>
      <c r="AZ45" s="34">
        <f>$T$28/'Fixed data'!$C$7</f>
        <v>-0.35405528888888887</v>
      </c>
      <c r="BA45" s="34">
        <f>$T$28/'Fixed data'!$C$7</f>
        <v>-0.35405528888888887</v>
      </c>
      <c r="BB45" s="34">
        <f>$T$28/'Fixed data'!$C$7</f>
        <v>-0.35405528888888887</v>
      </c>
      <c r="BC45" s="34">
        <f>$T$28/'Fixed data'!$C$7</f>
        <v>-0.35405528888888887</v>
      </c>
      <c r="BD45" s="34">
        <f>$T$28/'Fixed data'!$C$7</f>
        <v>-0.35405528888888887</v>
      </c>
    </row>
    <row r="46" spans="1:57" ht="16.5" hidden="1" customHeight="1" outlineLevel="1">
      <c r="A46" s="116"/>
      <c r="B46" s="9" t="s">
        <v>118</v>
      </c>
      <c r="C46" s="11" t="s">
        <v>140</v>
      </c>
      <c r="D46" s="9" t="s">
        <v>40</v>
      </c>
      <c r="F46" s="34"/>
      <c r="G46" s="34"/>
      <c r="H46" s="34"/>
      <c r="I46" s="34"/>
      <c r="J46" s="34"/>
      <c r="K46" s="34"/>
      <c r="L46" s="34"/>
      <c r="M46" s="34"/>
      <c r="N46" s="34"/>
      <c r="O46" s="34"/>
      <c r="P46" s="34"/>
      <c r="Q46" s="34"/>
      <c r="R46" s="34"/>
      <c r="S46" s="34"/>
      <c r="T46" s="34"/>
      <c r="U46" s="34"/>
      <c r="V46" s="34">
        <f>$U$28/'Fixed data'!$C$7</f>
        <v>-0.40207832888888884</v>
      </c>
      <c r="W46" s="34">
        <f>$U$28/'Fixed data'!$C$7</f>
        <v>-0.40207832888888884</v>
      </c>
      <c r="X46" s="34">
        <f>$U$28/'Fixed data'!$C$7</f>
        <v>-0.40207832888888884</v>
      </c>
      <c r="Y46" s="34">
        <f>$U$28/'Fixed data'!$C$7</f>
        <v>-0.40207832888888884</v>
      </c>
      <c r="Z46" s="34">
        <f>$U$28/'Fixed data'!$C$7</f>
        <v>-0.40207832888888884</v>
      </c>
      <c r="AA46" s="34">
        <f>$U$28/'Fixed data'!$C$7</f>
        <v>-0.40207832888888884</v>
      </c>
      <c r="AB46" s="34">
        <f>$U$28/'Fixed data'!$C$7</f>
        <v>-0.40207832888888884</v>
      </c>
      <c r="AC46" s="34">
        <f>$U$28/'Fixed data'!$C$7</f>
        <v>-0.40207832888888884</v>
      </c>
      <c r="AD46" s="34">
        <f>$U$28/'Fixed data'!$C$7</f>
        <v>-0.40207832888888884</v>
      </c>
      <c r="AE46" s="34">
        <f>$U$28/'Fixed data'!$C$7</f>
        <v>-0.40207832888888884</v>
      </c>
      <c r="AF46" s="34">
        <f>$U$28/'Fixed data'!$C$7</f>
        <v>-0.40207832888888884</v>
      </c>
      <c r="AG46" s="34">
        <f>$U$28/'Fixed data'!$C$7</f>
        <v>-0.40207832888888884</v>
      </c>
      <c r="AH46" s="34">
        <f>$U$28/'Fixed data'!$C$7</f>
        <v>-0.40207832888888884</v>
      </c>
      <c r="AI46" s="34">
        <f>$U$28/'Fixed data'!$C$7</f>
        <v>-0.40207832888888884</v>
      </c>
      <c r="AJ46" s="34">
        <f>$U$28/'Fixed data'!$C$7</f>
        <v>-0.40207832888888884</v>
      </c>
      <c r="AK46" s="34">
        <f>$U$28/'Fixed data'!$C$7</f>
        <v>-0.40207832888888884</v>
      </c>
      <c r="AL46" s="34">
        <f>$U$28/'Fixed data'!$C$7</f>
        <v>-0.40207832888888884</v>
      </c>
      <c r="AM46" s="34">
        <f>$U$28/'Fixed data'!$C$7</f>
        <v>-0.40207832888888884</v>
      </c>
      <c r="AN46" s="34">
        <f>$U$28/'Fixed data'!$C$7</f>
        <v>-0.40207832888888884</v>
      </c>
      <c r="AO46" s="34">
        <f>$U$28/'Fixed data'!$C$7</f>
        <v>-0.40207832888888884</v>
      </c>
      <c r="AP46" s="34">
        <f>$U$28/'Fixed data'!$C$7</f>
        <v>-0.40207832888888884</v>
      </c>
      <c r="AQ46" s="34">
        <f>$U$28/'Fixed data'!$C$7</f>
        <v>-0.40207832888888884</v>
      </c>
      <c r="AR46" s="34">
        <f>$U$28/'Fixed data'!$C$7</f>
        <v>-0.40207832888888884</v>
      </c>
      <c r="AS46" s="34">
        <f>$U$28/'Fixed data'!$C$7</f>
        <v>-0.40207832888888884</v>
      </c>
      <c r="AT46" s="34">
        <f>$U$28/'Fixed data'!$C$7</f>
        <v>-0.40207832888888884</v>
      </c>
      <c r="AU46" s="34">
        <f>$U$28/'Fixed data'!$C$7</f>
        <v>-0.40207832888888884</v>
      </c>
      <c r="AV46" s="34">
        <f>$U$28/'Fixed data'!$C$7</f>
        <v>-0.40207832888888884</v>
      </c>
      <c r="AW46" s="34">
        <f>$U$28/'Fixed data'!$C$7</f>
        <v>-0.40207832888888884</v>
      </c>
      <c r="AX46" s="34">
        <f>$U$28/'Fixed data'!$C$7</f>
        <v>-0.40207832888888884</v>
      </c>
      <c r="AY46" s="34">
        <f>$U$28/'Fixed data'!$C$7</f>
        <v>-0.40207832888888884</v>
      </c>
      <c r="AZ46" s="34">
        <f>$U$28/'Fixed data'!$C$7</f>
        <v>-0.40207832888888884</v>
      </c>
      <c r="BA46" s="34">
        <f>$U$28/'Fixed data'!$C$7</f>
        <v>-0.40207832888888884</v>
      </c>
      <c r="BB46" s="34">
        <f>$U$28/'Fixed data'!$C$7</f>
        <v>-0.40207832888888884</v>
      </c>
      <c r="BC46" s="34">
        <f>$U$28/'Fixed data'!$C$7</f>
        <v>-0.40207832888888884</v>
      </c>
      <c r="BD46" s="34">
        <f>$U$28/'Fixed data'!$C$7</f>
        <v>-0.40207832888888884</v>
      </c>
    </row>
    <row r="47" spans="1:57" ht="16.5" hidden="1" customHeight="1" outlineLevel="1">
      <c r="A47" s="116"/>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-1.1486222222222219E-3</v>
      </c>
      <c r="X47" s="34">
        <f>$V$28/'Fixed data'!$C$7</f>
        <v>-1.1486222222222219E-3</v>
      </c>
      <c r="Y47" s="34">
        <f>$V$28/'Fixed data'!$C$7</f>
        <v>-1.1486222222222219E-3</v>
      </c>
      <c r="Z47" s="34">
        <f>$V$28/'Fixed data'!$C$7</f>
        <v>-1.1486222222222219E-3</v>
      </c>
      <c r="AA47" s="34">
        <f>$V$28/'Fixed data'!$C$7</f>
        <v>-1.1486222222222219E-3</v>
      </c>
      <c r="AB47" s="34">
        <f>$V$28/'Fixed data'!$C$7</f>
        <v>-1.1486222222222219E-3</v>
      </c>
      <c r="AC47" s="34">
        <f>$V$28/'Fixed data'!$C$7</f>
        <v>-1.1486222222222219E-3</v>
      </c>
      <c r="AD47" s="34">
        <f>$V$28/'Fixed data'!$C$7</f>
        <v>-1.1486222222222219E-3</v>
      </c>
      <c r="AE47" s="34">
        <f>$V$28/'Fixed data'!$C$7</f>
        <v>-1.1486222222222219E-3</v>
      </c>
      <c r="AF47" s="34">
        <f>$V$28/'Fixed data'!$C$7</f>
        <v>-1.1486222222222219E-3</v>
      </c>
      <c r="AG47" s="34">
        <f>$V$28/'Fixed data'!$C$7</f>
        <v>-1.1486222222222219E-3</v>
      </c>
      <c r="AH47" s="34">
        <f>$V$28/'Fixed data'!$C$7</f>
        <v>-1.1486222222222219E-3</v>
      </c>
      <c r="AI47" s="34">
        <f>$V$28/'Fixed data'!$C$7</f>
        <v>-1.1486222222222219E-3</v>
      </c>
      <c r="AJ47" s="34">
        <f>$V$28/'Fixed data'!$C$7</f>
        <v>-1.1486222222222219E-3</v>
      </c>
      <c r="AK47" s="34">
        <f>$V$28/'Fixed data'!$C$7</f>
        <v>-1.1486222222222219E-3</v>
      </c>
      <c r="AL47" s="34">
        <f>$V$28/'Fixed data'!$C$7</f>
        <v>-1.1486222222222219E-3</v>
      </c>
      <c r="AM47" s="34">
        <f>$V$28/'Fixed data'!$C$7</f>
        <v>-1.1486222222222219E-3</v>
      </c>
      <c r="AN47" s="34">
        <f>$V$28/'Fixed data'!$C$7</f>
        <v>-1.1486222222222219E-3</v>
      </c>
      <c r="AO47" s="34">
        <f>$V$28/'Fixed data'!$C$7</f>
        <v>-1.1486222222222219E-3</v>
      </c>
      <c r="AP47" s="34">
        <f>$V$28/'Fixed data'!$C$7</f>
        <v>-1.1486222222222219E-3</v>
      </c>
      <c r="AQ47" s="34">
        <f>$V$28/'Fixed data'!$C$7</f>
        <v>-1.1486222222222219E-3</v>
      </c>
      <c r="AR47" s="34">
        <f>$V$28/'Fixed data'!$C$7</f>
        <v>-1.1486222222222219E-3</v>
      </c>
      <c r="AS47" s="34">
        <f>$V$28/'Fixed data'!$C$7</f>
        <v>-1.1486222222222219E-3</v>
      </c>
      <c r="AT47" s="34">
        <f>$V$28/'Fixed data'!$C$7</f>
        <v>-1.1486222222222219E-3</v>
      </c>
      <c r="AU47" s="34">
        <f>$V$28/'Fixed data'!$C$7</f>
        <v>-1.1486222222222219E-3</v>
      </c>
      <c r="AV47" s="34">
        <f>$V$28/'Fixed data'!$C$7</f>
        <v>-1.1486222222222219E-3</v>
      </c>
      <c r="AW47" s="34">
        <f>$V$28/'Fixed data'!$C$7</f>
        <v>-1.1486222222222219E-3</v>
      </c>
      <c r="AX47" s="34">
        <f>$V$28/'Fixed data'!$C$7</f>
        <v>-1.1486222222222219E-3</v>
      </c>
      <c r="AY47" s="34">
        <f>$V$28/'Fixed data'!$C$7</f>
        <v>-1.1486222222222219E-3</v>
      </c>
      <c r="AZ47" s="34">
        <f>$V$28/'Fixed data'!$C$7</f>
        <v>-1.1486222222222219E-3</v>
      </c>
      <c r="BA47" s="34">
        <f>$V$28/'Fixed data'!$C$7</f>
        <v>-1.1486222222222219E-3</v>
      </c>
      <c r="BB47" s="34">
        <f>$V$28/'Fixed data'!$C$7</f>
        <v>-1.1486222222222219E-3</v>
      </c>
      <c r="BC47" s="34">
        <f>$V$28/'Fixed data'!$C$7</f>
        <v>-1.1486222222222219E-3</v>
      </c>
      <c r="BD47" s="34">
        <f>$V$28/'Fixed data'!$C$7</f>
        <v>-1.1486222222222219E-3</v>
      </c>
    </row>
    <row r="48" spans="1:57" ht="16.5" hidden="1" customHeight="1" outlineLevel="1">
      <c r="A48" s="116"/>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-1.1486222222222219E-3</v>
      </c>
      <c r="Y48" s="34">
        <f>$W$28/'Fixed data'!$C$7</f>
        <v>-1.1486222222222219E-3</v>
      </c>
      <c r="Z48" s="34">
        <f>$W$28/'Fixed data'!$C$7</f>
        <v>-1.1486222222222219E-3</v>
      </c>
      <c r="AA48" s="34">
        <f>$W$28/'Fixed data'!$C$7</f>
        <v>-1.1486222222222219E-3</v>
      </c>
      <c r="AB48" s="34">
        <f>$W$28/'Fixed data'!$C$7</f>
        <v>-1.1486222222222219E-3</v>
      </c>
      <c r="AC48" s="34">
        <f>$W$28/'Fixed data'!$C$7</f>
        <v>-1.1486222222222219E-3</v>
      </c>
      <c r="AD48" s="34">
        <f>$W$28/'Fixed data'!$C$7</f>
        <v>-1.1486222222222219E-3</v>
      </c>
      <c r="AE48" s="34">
        <f>$W$28/'Fixed data'!$C$7</f>
        <v>-1.1486222222222219E-3</v>
      </c>
      <c r="AF48" s="34">
        <f>$W$28/'Fixed data'!$C$7</f>
        <v>-1.1486222222222219E-3</v>
      </c>
      <c r="AG48" s="34">
        <f>$W$28/'Fixed data'!$C$7</f>
        <v>-1.1486222222222219E-3</v>
      </c>
      <c r="AH48" s="34">
        <f>$W$28/'Fixed data'!$C$7</f>
        <v>-1.1486222222222219E-3</v>
      </c>
      <c r="AI48" s="34">
        <f>$W$28/'Fixed data'!$C$7</f>
        <v>-1.1486222222222219E-3</v>
      </c>
      <c r="AJ48" s="34">
        <f>$W$28/'Fixed data'!$C$7</f>
        <v>-1.1486222222222219E-3</v>
      </c>
      <c r="AK48" s="34">
        <f>$W$28/'Fixed data'!$C$7</f>
        <v>-1.1486222222222219E-3</v>
      </c>
      <c r="AL48" s="34">
        <f>$W$28/'Fixed data'!$C$7</f>
        <v>-1.1486222222222219E-3</v>
      </c>
      <c r="AM48" s="34">
        <f>$W$28/'Fixed data'!$C$7</f>
        <v>-1.1486222222222219E-3</v>
      </c>
      <c r="AN48" s="34">
        <f>$W$28/'Fixed data'!$C$7</f>
        <v>-1.1486222222222219E-3</v>
      </c>
      <c r="AO48" s="34">
        <f>$W$28/'Fixed data'!$C$7</f>
        <v>-1.1486222222222219E-3</v>
      </c>
      <c r="AP48" s="34">
        <f>$W$28/'Fixed data'!$C$7</f>
        <v>-1.1486222222222219E-3</v>
      </c>
      <c r="AQ48" s="34">
        <f>$W$28/'Fixed data'!$C$7</f>
        <v>-1.1486222222222219E-3</v>
      </c>
      <c r="AR48" s="34">
        <f>$W$28/'Fixed data'!$C$7</f>
        <v>-1.1486222222222219E-3</v>
      </c>
      <c r="AS48" s="34">
        <f>$W$28/'Fixed data'!$C$7</f>
        <v>-1.1486222222222219E-3</v>
      </c>
      <c r="AT48" s="34">
        <f>$W$28/'Fixed data'!$C$7</f>
        <v>-1.1486222222222219E-3</v>
      </c>
      <c r="AU48" s="34">
        <f>$W$28/'Fixed data'!$C$7</f>
        <v>-1.1486222222222219E-3</v>
      </c>
      <c r="AV48" s="34">
        <f>$W$28/'Fixed data'!$C$7</f>
        <v>-1.1486222222222219E-3</v>
      </c>
      <c r="AW48" s="34">
        <f>$W$28/'Fixed data'!$C$7</f>
        <v>-1.1486222222222219E-3</v>
      </c>
      <c r="AX48" s="34">
        <f>$W$28/'Fixed data'!$C$7</f>
        <v>-1.1486222222222219E-3</v>
      </c>
      <c r="AY48" s="34">
        <f>$W$28/'Fixed data'!$C$7</f>
        <v>-1.1486222222222219E-3</v>
      </c>
      <c r="AZ48" s="34">
        <f>$W$28/'Fixed data'!$C$7</f>
        <v>-1.1486222222222219E-3</v>
      </c>
      <c r="BA48" s="34">
        <f>$W$28/'Fixed data'!$C$7</f>
        <v>-1.1486222222222219E-3</v>
      </c>
      <c r="BB48" s="34">
        <f>$W$28/'Fixed data'!$C$7</f>
        <v>-1.1486222222222219E-3</v>
      </c>
      <c r="BC48" s="34">
        <f>$W$28/'Fixed data'!$C$7</f>
        <v>-1.1486222222222219E-3</v>
      </c>
      <c r="BD48" s="34">
        <f>$W$28/'Fixed data'!$C$7</f>
        <v>-1.1486222222222219E-3</v>
      </c>
    </row>
    <row r="49" spans="1:56" ht="16.5" hidden="1" customHeight="1" outlineLevel="1">
      <c r="A49" s="116"/>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-1.1486222222222219E-3</v>
      </c>
      <c r="Z49" s="34">
        <f>$X$28/'Fixed data'!$C$7</f>
        <v>-1.1486222222222219E-3</v>
      </c>
      <c r="AA49" s="34">
        <f>$X$28/'Fixed data'!$C$7</f>
        <v>-1.1486222222222219E-3</v>
      </c>
      <c r="AB49" s="34">
        <f>$X$28/'Fixed data'!$C$7</f>
        <v>-1.1486222222222219E-3</v>
      </c>
      <c r="AC49" s="34">
        <f>$X$28/'Fixed data'!$C$7</f>
        <v>-1.1486222222222219E-3</v>
      </c>
      <c r="AD49" s="34">
        <f>$X$28/'Fixed data'!$C$7</f>
        <v>-1.1486222222222219E-3</v>
      </c>
      <c r="AE49" s="34">
        <f>$X$28/'Fixed data'!$C$7</f>
        <v>-1.1486222222222219E-3</v>
      </c>
      <c r="AF49" s="34">
        <f>$X$28/'Fixed data'!$C$7</f>
        <v>-1.1486222222222219E-3</v>
      </c>
      <c r="AG49" s="34">
        <f>$X$28/'Fixed data'!$C$7</f>
        <v>-1.1486222222222219E-3</v>
      </c>
      <c r="AH49" s="34">
        <f>$X$28/'Fixed data'!$C$7</f>
        <v>-1.1486222222222219E-3</v>
      </c>
      <c r="AI49" s="34">
        <f>$X$28/'Fixed data'!$C$7</f>
        <v>-1.1486222222222219E-3</v>
      </c>
      <c r="AJ49" s="34">
        <f>$X$28/'Fixed data'!$C$7</f>
        <v>-1.1486222222222219E-3</v>
      </c>
      <c r="AK49" s="34">
        <f>$X$28/'Fixed data'!$C$7</f>
        <v>-1.1486222222222219E-3</v>
      </c>
      <c r="AL49" s="34">
        <f>$X$28/'Fixed data'!$C$7</f>
        <v>-1.1486222222222219E-3</v>
      </c>
      <c r="AM49" s="34">
        <f>$X$28/'Fixed data'!$C$7</f>
        <v>-1.1486222222222219E-3</v>
      </c>
      <c r="AN49" s="34">
        <f>$X$28/'Fixed data'!$C$7</f>
        <v>-1.1486222222222219E-3</v>
      </c>
      <c r="AO49" s="34">
        <f>$X$28/'Fixed data'!$C$7</f>
        <v>-1.1486222222222219E-3</v>
      </c>
      <c r="AP49" s="34">
        <f>$X$28/'Fixed data'!$C$7</f>
        <v>-1.1486222222222219E-3</v>
      </c>
      <c r="AQ49" s="34">
        <f>$X$28/'Fixed data'!$C$7</f>
        <v>-1.1486222222222219E-3</v>
      </c>
      <c r="AR49" s="34">
        <f>$X$28/'Fixed data'!$C$7</f>
        <v>-1.1486222222222219E-3</v>
      </c>
      <c r="AS49" s="34">
        <f>$X$28/'Fixed data'!$C$7</f>
        <v>-1.1486222222222219E-3</v>
      </c>
      <c r="AT49" s="34">
        <f>$X$28/'Fixed data'!$C$7</f>
        <v>-1.1486222222222219E-3</v>
      </c>
      <c r="AU49" s="34">
        <f>$X$28/'Fixed data'!$C$7</f>
        <v>-1.1486222222222219E-3</v>
      </c>
      <c r="AV49" s="34">
        <f>$X$28/'Fixed data'!$C$7</f>
        <v>-1.1486222222222219E-3</v>
      </c>
      <c r="AW49" s="34">
        <f>$X$28/'Fixed data'!$C$7</f>
        <v>-1.1486222222222219E-3</v>
      </c>
      <c r="AX49" s="34">
        <f>$X$28/'Fixed data'!$C$7</f>
        <v>-1.1486222222222219E-3</v>
      </c>
      <c r="AY49" s="34">
        <f>$X$28/'Fixed data'!$C$7</f>
        <v>-1.1486222222222219E-3</v>
      </c>
      <c r="AZ49" s="34">
        <f>$X$28/'Fixed data'!$C$7</f>
        <v>-1.1486222222222219E-3</v>
      </c>
      <c r="BA49" s="34">
        <f>$X$28/'Fixed data'!$C$7</f>
        <v>-1.1486222222222219E-3</v>
      </c>
      <c r="BB49" s="34">
        <f>$X$28/'Fixed data'!$C$7</f>
        <v>-1.1486222222222219E-3</v>
      </c>
      <c r="BC49" s="34">
        <f>$X$28/'Fixed data'!$C$7</f>
        <v>-1.1486222222222219E-3</v>
      </c>
      <c r="BD49" s="34">
        <f>$X$28/'Fixed data'!$C$7</f>
        <v>-1.1486222222222219E-3</v>
      </c>
    </row>
    <row r="50" spans="1:56" ht="16.5" hidden="1" customHeight="1" outlineLevel="1">
      <c r="A50" s="116"/>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-1.1486222222222219E-3</v>
      </c>
      <c r="AA50" s="34">
        <f>$Y$28/'Fixed data'!$C$7</f>
        <v>-1.1486222222222219E-3</v>
      </c>
      <c r="AB50" s="34">
        <f>$Y$28/'Fixed data'!$C$7</f>
        <v>-1.1486222222222219E-3</v>
      </c>
      <c r="AC50" s="34">
        <f>$Y$28/'Fixed data'!$C$7</f>
        <v>-1.1486222222222219E-3</v>
      </c>
      <c r="AD50" s="34">
        <f>$Y$28/'Fixed data'!$C$7</f>
        <v>-1.1486222222222219E-3</v>
      </c>
      <c r="AE50" s="34">
        <f>$Y$28/'Fixed data'!$C$7</f>
        <v>-1.1486222222222219E-3</v>
      </c>
      <c r="AF50" s="34">
        <f>$Y$28/'Fixed data'!$C$7</f>
        <v>-1.1486222222222219E-3</v>
      </c>
      <c r="AG50" s="34">
        <f>$Y$28/'Fixed data'!$C$7</f>
        <v>-1.1486222222222219E-3</v>
      </c>
      <c r="AH50" s="34">
        <f>$Y$28/'Fixed data'!$C$7</f>
        <v>-1.1486222222222219E-3</v>
      </c>
      <c r="AI50" s="34">
        <f>$Y$28/'Fixed data'!$C$7</f>
        <v>-1.1486222222222219E-3</v>
      </c>
      <c r="AJ50" s="34">
        <f>$Y$28/'Fixed data'!$C$7</f>
        <v>-1.1486222222222219E-3</v>
      </c>
      <c r="AK50" s="34">
        <f>$Y$28/'Fixed data'!$C$7</f>
        <v>-1.1486222222222219E-3</v>
      </c>
      <c r="AL50" s="34">
        <f>$Y$28/'Fixed data'!$C$7</f>
        <v>-1.1486222222222219E-3</v>
      </c>
      <c r="AM50" s="34">
        <f>$Y$28/'Fixed data'!$C$7</f>
        <v>-1.1486222222222219E-3</v>
      </c>
      <c r="AN50" s="34">
        <f>$Y$28/'Fixed data'!$C$7</f>
        <v>-1.1486222222222219E-3</v>
      </c>
      <c r="AO50" s="34">
        <f>$Y$28/'Fixed data'!$C$7</f>
        <v>-1.1486222222222219E-3</v>
      </c>
      <c r="AP50" s="34">
        <f>$Y$28/'Fixed data'!$C$7</f>
        <v>-1.1486222222222219E-3</v>
      </c>
      <c r="AQ50" s="34">
        <f>$Y$28/'Fixed data'!$C$7</f>
        <v>-1.1486222222222219E-3</v>
      </c>
      <c r="AR50" s="34">
        <f>$Y$28/'Fixed data'!$C$7</f>
        <v>-1.1486222222222219E-3</v>
      </c>
      <c r="AS50" s="34">
        <f>$Y$28/'Fixed data'!$C$7</f>
        <v>-1.1486222222222219E-3</v>
      </c>
      <c r="AT50" s="34">
        <f>$Y$28/'Fixed data'!$C$7</f>
        <v>-1.1486222222222219E-3</v>
      </c>
      <c r="AU50" s="34">
        <f>$Y$28/'Fixed data'!$C$7</f>
        <v>-1.1486222222222219E-3</v>
      </c>
      <c r="AV50" s="34">
        <f>$Y$28/'Fixed data'!$C$7</f>
        <v>-1.1486222222222219E-3</v>
      </c>
      <c r="AW50" s="34">
        <f>$Y$28/'Fixed data'!$C$7</f>
        <v>-1.1486222222222219E-3</v>
      </c>
      <c r="AX50" s="34">
        <f>$Y$28/'Fixed data'!$C$7</f>
        <v>-1.1486222222222219E-3</v>
      </c>
      <c r="AY50" s="34">
        <f>$Y$28/'Fixed data'!$C$7</f>
        <v>-1.1486222222222219E-3</v>
      </c>
      <c r="AZ50" s="34">
        <f>$Y$28/'Fixed data'!$C$7</f>
        <v>-1.1486222222222219E-3</v>
      </c>
      <c r="BA50" s="34">
        <f>$Y$28/'Fixed data'!$C$7</f>
        <v>-1.1486222222222219E-3</v>
      </c>
      <c r="BB50" s="34">
        <f>$Y$28/'Fixed data'!$C$7</f>
        <v>-1.1486222222222219E-3</v>
      </c>
      <c r="BC50" s="34">
        <f>$Y$28/'Fixed data'!$C$7</f>
        <v>-1.1486222222222219E-3</v>
      </c>
      <c r="BD50" s="34">
        <f>$Y$28/'Fixed data'!$C$7</f>
        <v>-1.1486222222222219E-3</v>
      </c>
    </row>
    <row r="51" spans="1:56" ht="16.5" hidden="1" customHeight="1" outlineLevel="1">
      <c r="A51" s="116"/>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-1.1486222222222219E-3</v>
      </c>
      <c r="AB51" s="34">
        <f>$Z$28/'Fixed data'!$C$7</f>
        <v>-1.1486222222222219E-3</v>
      </c>
      <c r="AC51" s="34">
        <f>$Z$28/'Fixed data'!$C$7</f>
        <v>-1.1486222222222219E-3</v>
      </c>
      <c r="AD51" s="34">
        <f>$Z$28/'Fixed data'!$C$7</f>
        <v>-1.1486222222222219E-3</v>
      </c>
      <c r="AE51" s="34">
        <f>$Z$28/'Fixed data'!$C$7</f>
        <v>-1.1486222222222219E-3</v>
      </c>
      <c r="AF51" s="34">
        <f>$Z$28/'Fixed data'!$C$7</f>
        <v>-1.1486222222222219E-3</v>
      </c>
      <c r="AG51" s="34">
        <f>$Z$28/'Fixed data'!$C$7</f>
        <v>-1.1486222222222219E-3</v>
      </c>
      <c r="AH51" s="34">
        <f>$Z$28/'Fixed data'!$C$7</f>
        <v>-1.1486222222222219E-3</v>
      </c>
      <c r="AI51" s="34">
        <f>$Z$28/'Fixed data'!$C$7</f>
        <v>-1.1486222222222219E-3</v>
      </c>
      <c r="AJ51" s="34">
        <f>$Z$28/'Fixed data'!$C$7</f>
        <v>-1.1486222222222219E-3</v>
      </c>
      <c r="AK51" s="34">
        <f>$Z$28/'Fixed data'!$C$7</f>
        <v>-1.1486222222222219E-3</v>
      </c>
      <c r="AL51" s="34">
        <f>$Z$28/'Fixed data'!$C$7</f>
        <v>-1.1486222222222219E-3</v>
      </c>
      <c r="AM51" s="34">
        <f>$Z$28/'Fixed data'!$C$7</f>
        <v>-1.1486222222222219E-3</v>
      </c>
      <c r="AN51" s="34">
        <f>$Z$28/'Fixed data'!$C$7</f>
        <v>-1.1486222222222219E-3</v>
      </c>
      <c r="AO51" s="34">
        <f>$Z$28/'Fixed data'!$C$7</f>
        <v>-1.1486222222222219E-3</v>
      </c>
      <c r="AP51" s="34">
        <f>$Z$28/'Fixed data'!$C$7</f>
        <v>-1.1486222222222219E-3</v>
      </c>
      <c r="AQ51" s="34">
        <f>$Z$28/'Fixed data'!$C$7</f>
        <v>-1.1486222222222219E-3</v>
      </c>
      <c r="AR51" s="34">
        <f>$Z$28/'Fixed data'!$C$7</f>
        <v>-1.1486222222222219E-3</v>
      </c>
      <c r="AS51" s="34">
        <f>$Z$28/'Fixed data'!$C$7</f>
        <v>-1.1486222222222219E-3</v>
      </c>
      <c r="AT51" s="34">
        <f>$Z$28/'Fixed data'!$C$7</f>
        <v>-1.1486222222222219E-3</v>
      </c>
      <c r="AU51" s="34">
        <f>$Z$28/'Fixed data'!$C$7</f>
        <v>-1.1486222222222219E-3</v>
      </c>
      <c r="AV51" s="34">
        <f>$Z$28/'Fixed data'!$C$7</f>
        <v>-1.1486222222222219E-3</v>
      </c>
      <c r="AW51" s="34">
        <f>$Z$28/'Fixed data'!$C$7</f>
        <v>-1.1486222222222219E-3</v>
      </c>
      <c r="AX51" s="34">
        <f>$Z$28/'Fixed data'!$C$7</f>
        <v>-1.1486222222222219E-3</v>
      </c>
      <c r="AY51" s="34">
        <f>$Z$28/'Fixed data'!$C$7</f>
        <v>-1.1486222222222219E-3</v>
      </c>
      <c r="AZ51" s="34">
        <f>$Z$28/'Fixed data'!$C$7</f>
        <v>-1.1486222222222219E-3</v>
      </c>
      <c r="BA51" s="34">
        <f>$Z$28/'Fixed data'!$C$7</f>
        <v>-1.1486222222222219E-3</v>
      </c>
      <c r="BB51" s="34">
        <f>$Z$28/'Fixed data'!$C$7</f>
        <v>-1.1486222222222219E-3</v>
      </c>
      <c r="BC51" s="34">
        <f>$Z$28/'Fixed data'!$C$7</f>
        <v>-1.1486222222222219E-3</v>
      </c>
      <c r="BD51" s="34">
        <f>$Z$28/'Fixed data'!$C$7</f>
        <v>-1.1486222222222219E-3</v>
      </c>
    </row>
    <row r="52" spans="1:56" ht="16.5" hidden="1" customHeight="1" outlineLevel="1">
      <c r="A52" s="116"/>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-1.1486222222222219E-3</v>
      </c>
      <c r="AC52" s="34">
        <f>$AA$28/'Fixed data'!$C$7</f>
        <v>-1.1486222222222219E-3</v>
      </c>
      <c r="AD52" s="34">
        <f>$AA$28/'Fixed data'!$C$7</f>
        <v>-1.1486222222222219E-3</v>
      </c>
      <c r="AE52" s="34">
        <f>$AA$28/'Fixed data'!$C$7</f>
        <v>-1.1486222222222219E-3</v>
      </c>
      <c r="AF52" s="34">
        <f>$AA$28/'Fixed data'!$C$7</f>
        <v>-1.1486222222222219E-3</v>
      </c>
      <c r="AG52" s="34">
        <f>$AA$28/'Fixed data'!$C$7</f>
        <v>-1.1486222222222219E-3</v>
      </c>
      <c r="AH52" s="34">
        <f>$AA$28/'Fixed data'!$C$7</f>
        <v>-1.1486222222222219E-3</v>
      </c>
      <c r="AI52" s="34">
        <f>$AA$28/'Fixed data'!$C$7</f>
        <v>-1.1486222222222219E-3</v>
      </c>
      <c r="AJ52" s="34">
        <f>$AA$28/'Fixed data'!$C$7</f>
        <v>-1.1486222222222219E-3</v>
      </c>
      <c r="AK52" s="34">
        <f>$AA$28/'Fixed data'!$C$7</f>
        <v>-1.1486222222222219E-3</v>
      </c>
      <c r="AL52" s="34">
        <f>$AA$28/'Fixed data'!$C$7</f>
        <v>-1.1486222222222219E-3</v>
      </c>
      <c r="AM52" s="34">
        <f>$AA$28/'Fixed data'!$C$7</f>
        <v>-1.1486222222222219E-3</v>
      </c>
      <c r="AN52" s="34">
        <f>$AA$28/'Fixed data'!$C$7</f>
        <v>-1.1486222222222219E-3</v>
      </c>
      <c r="AO52" s="34">
        <f>$AA$28/'Fixed data'!$C$7</f>
        <v>-1.1486222222222219E-3</v>
      </c>
      <c r="AP52" s="34">
        <f>$AA$28/'Fixed data'!$C$7</f>
        <v>-1.1486222222222219E-3</v>
      </c>
      <c r="AQ52" s="34">
        <f>$AA$28/'Fixed data'!$C$7</f>
        <v>-1.1486222222222219E-3</v>
      </c>
      <c r="AR52" s="34">
        <f>$AA$28/'Fixed data'!$C$7</f>
        <v>-1.1486222222222219E-3</v>
      </c>
      <c r="AS52" s="34">
        <f>$AA$28/'Fixed data'!$C$7</f>
        <v>-1.1486222222222219E-3</v>
      </c>
      <c r="AT52" s="34">
        <f>$AA$28/'Fixed data'!$C$7</f>
        <v>-1.1486222222222219E-3</v>
      </c>
      <c r="AU52" s="34">
        <f>$AA$28/'Fixed data'!$C$7</f>
        <v>-1.1486222222222219E-3</v>
      </c>
      <c r="AV52" s="34">
        <f>$AA$28/'Fixed data'!$C$7</f>
        <v>-1.1486222222222219E-3</v>
      </c>
      <c r="AW52" s="34">
        <f>$AA$28/'Fixed data'!$C$7</f>
        <v>-1.1486222222222219E-3</v>
      </c>
      <c r="AX52" s="34">
        <f>$AA$28/'Fixed data'!$C$7</f>
        <v>-1.1486222222222219E-3</v>
      </c>
      <c r="AY52" s="34">
        <f>$AA$28/'Fixed data'!$C$7</f>
        <v>-1.1486222222222219E-3</v>
      </c>
      <c r="AZ52" s="34">
        <f>$AA$28/'Fixed data'!$C$7</f>
        <v>-1.1486222222222219E-3</v>
      </c>
      <c r="BA52" s="34">
        <f>$AA$28/'Fixed data'!$C$7</f>
        <v>-1.1486222222222219E-3</v>
      </c>
      <c r="BB52" s="34">
        <f>$AA$28/'Fixed data'!$C$7</f>
        <v>-1.1486222222222219E-3</v>
      </c>
      <c r="BC52" s="34">
        <f>$AA$28/'Fixed data'!$C$7</f>
        <v>-1.1486222222222219E-3</v>
      </c>
      <c r="BD52" s="34">
        <f>$AA$28/'Fixed data'!$C$7</f>
        <v>-1.1486222222222219E-3</v>
      </c>
    </row>
    <row r="53" spans="1:56" ht="16.5" hidden="1" customHeight="1" outlineLevel="1">
      <c r="A53" s="116"/>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-1.1486222222222219E-3</v>
      </c>
      <c r="AD53" s="34">
        <f>$AB$28/'Fixed data'!$C$7</f>
        <v>-1.1486222222222219E-3</v>
      </c>
      <c r="AE53" s="34">
        <f>$AB$28/'Fixed data'!$C$7</f>
        <v>-1.1486222222222219E-3</v>
      </c>
      <c r="AF53" s="34">
        <f>$AB$28/'Fixed data'!$C$7</f>
        <v>-1.1486222222222219E-3</v>
      </c>
      <c r="AG53" s="34">
        <f>$AB$28/'Fixed data'!$C$7</f>
        <v>-1.1486222222222219E-3</v>
      </c>
      <c r="AH53" s="34">
        <f>$AB$28/'Fixed data'!$C$7</f>
        <v>-1.1486222222222219E-3</v>
      </c>
      <c r="AI53" s="34">
        <f>$AB$28/'Fixed data'!$C$7</f>
        <v>-1.1486222222222219E-3</v>
      </c>
      <c r="AJ53" s="34">
        <f>$AB$28/'Fixed data'!$C$7</f>
        <v>-1.1486222222222219E-3</v>
      </c>
      <c r="AK53" s="34">
        <f>$AB$28/'Fixed data'!$C$7</f>
        <v>-1.1486222222222219E-3</v>
      </c>
      <c r="AL53" s="34">
        <f>$AB$28/'Fixed data'!$C$7</f>
        <v>-1.1486222222222219E-3</v>
      </c>
      <c r="AM53" s="34">
        <f>$AB$28/'Fixed data'!$C$7</f>
        <v>-1.1486222222222219E-3</v>
      </c>
      <c r="AN53" s="34">
        <f>$AB$28/'Fixed data'!$C$7</f>
        <v>-1.1486222222222219E-3</v>
      </c>
      <c r="AO53" s="34">
        <f>$AB$28/'Fixed data'!$C$7</f>
        <v>-1.1486222222222219E-3</v>
      </c>
      <c r="AP53" s="34">
        <f>$AB$28/'Fixed data'!$C$7</f>
        <v>-1.1486222222222219E-3</v>
      </c>
      <c r="AQ53" s="34">
        <f>$AB$28/'Fixed data'!$C$7</f>
        <v>-1.1486222222222219E-3</v>
      </c>
      <c r="AR53" s="34">
        <f>$AB$28/'Fixed data'!$C$7</f>
        <v>-1.1486222222222219E-3</v>
      </c>
      <c r="AS53" s="34">
        <f>$AB$28/'Fixed data'!$C$7</f>
        <v>-1.1486222222222219E-3</v>
      </c>
      <c r="AT53" s="34">
        <f>$AB$28/'Fixed data'!$C$7</f>
        <v>-1.1486222222222219E-3</v>
      </c>
      <c r="AU53" s="34">
        <f>$AB$28/'Fixed data'!$C$7</f>
        <v>-1.1486222222222219E-3</v>
      </c>
      <c r="AV53" s="34">
        <f>$AB$28/'Fixed data'!$C$7</f>
        <v>-1.1486222222222219E-3</v>
      </c>
      <c r="AW53" s="34">
        <f>$AB$28/'Fixed data'!$C$7</f>
        <v>-1.1486222222222219E-3</v>
      </c>
      <c r="AX53" s="34">
        <f>$AB$28/'Fixed data'!$C$7</f>
        <v>-1.1486222222222219E-3</v>
      </c>
      <c r="AY53" s="34">
        <f>$AB$28/'Fixed data'!$C$7</f>
        <v>-1.1486222222222219E-3</v>
      </c>
      <c r="AZ53" s="34">
        <f>$AB$28/'Fixed data'!$C$7</f>
        <v>-1.1486222222222219E-3</v>
      </c>
      <c r="BA53" s="34">
        <f>$AB$28/'Fixed data'!$C$7</f>
        <v>-1.1486222222222219E-3</v>
      </c>
      <c r="BB53" s="34">
        <f>$AB$28/'Fixed data'!$C$7</f>
        <v>-1.1486222222222219E-3</v>
      </c>
      <c r="BC53" s="34">
        <f>$AB$28/'Fixed data'!$C$7</f>
        <v>-1.1486222222222219E-3</v>
      </c>
      <c r="BD53" s="34">
        <f>$AB$28/'Fixed data'!$C$7</f>
        <v>-1.1486222222222219E-3</v>
      </c>
    </row>
    <row r="54" spans="1:56" ht="16.5" hidden="1" customHeight="1" outlineLevel="1">
      <c r="A54" s="116"/>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-1.1486222222222219E-3</v>
      </c>
      <c r="AE54" s="34">
        <f>$AC$28/'Fixed data'!$C$7</f>
        <v>-1.1486222222222219E-3</v>
      </c>
      <c r="AF54" s="34">
        <f>$AC$28/'Fixed data'!$C$7</f>
        <v>-1.1486222222222219E-3</v>
      </c>
      <c r="AG54" s="34">
        <f>$AC$28/'Fixed data'!$C$7</f>
        <v>-1.1486222222222219E-3</v>
      </c>
      <c r="AH54" s="34">
        <f>$AC$28/'Fixed data'!$C$7</f>
        <v>-1.1486222222222219E-3</v>
      </c>
      <c r="AI54" s="34">
        <f>$AC$28/'Fixed data'!$C$7</f>
        <v>-1.1486222222222219E-3</v>
      </c>
      <c r="AJ54" s="34">
        <f>$AC$28/'Fixed data'!$C$7</f>
        <v>-1.1486222222222219E-3</v>
      </c>
      <c r="AK54" s="34">
        <f>$AC$28/'Fixed data'!$C$7</f>
        <v>-1.1486222222222219E-3</v>
      </c>
      <c r="AL54" s="34">
        <f>$AC$28/'Fixed data'!$C$7</f>
        <v>-1.1486222222222219E-3</v>
      </c>
      <c r="AM54" s="34">
        <f>$AC$28/'Fixed data'!$C$7</f>
        <v>-1.1486222222222219E-3</v>
      </c>
      <c r="AN54" s="34">
        <f>$AC$28/'Fixed data'!$C$7</f>
        <v>-1.1486222222222219E-3</v>
      </c>
      <c r="AO54" s="34">
        <f>$AC$28/'Fixed data'!$C$7</f>
        <v>-1.1486222222222219E-3</v>
      </c>
      <c r="AP54" s="34">
        <f>$AC$28/'Fixed data'!$C$7</f>
        <v>-1.1486222222222219E-3</v>
      </c>
      <c r="AQ54" s="34">
        <f>$AC$28/'Fixed data'!$C$7</f>
        <v>-1.1486222222222219E-3</v>
      </c>
      <c r="AR54" s="34">
        <f>$AC$28/'Fixed data'!$C$7</f>
        <v>-1.1486222222222219E-3</v>
      </c>
      <c r="AS54" s="34">
        <f>$AC$28/'Fixed data'!$C$7</f>
        <v>-1.1486222222222219E-3</v>
      </c>
      <c r="AT54" s="34">
        <f>$AC$28/'Fixed data'!$C$7</f>
        <v>-1.1486222222222219E-3</v>
      </c>
      <c r="AU54" s="34">
        <f>$AC$28/'Fixed data'!$C$7</f>
        <v>-1.1486222222222219E-3</v>
      </c>
      <c r="AV54" s="34">
        <f>$AC$28/'Fixed data'!$C$7</f>
        <v>-1.1486222222222219E-3</v>
      </c>
      <c r="AW54" s="34">
        <f>$AC$28/'Fixed data'!$C$7</f>
        <v>-1.1486222222222219E-3</v>
      </c>
      <c r="AX54" s="34">
        <f>$AC$28/'Fixed data'!$C$7</f>
        <v>-1.1486222222222219E-3</v>
      </c>
      <c r="AY54" s="34">
        <f>$AC$28/'Fixed data'!$C$7</f>
        <v>-1.1486222222222219E-3</v>
      </c>
      <c r="AZ54" s="34">
        <f>$AC$28/'Fixed data'!$C$7</f>
        <v>-1.1486222222222219E-3</v>
      </c>
      <c r="BA54" s="34">
        <f>$AC$28/'Fixed data'!$C$7</f>
        <v>-1.1486222222222219E-3</v>
      </c>
      <c r="BB54" s="34">
        <f>$AC$28/'Fixed data'!$C$7</f>
        <v>-1.1486222222222219E-3</v>
      </c>
      <c r="BC54" s="34">
        <f>$AC$28/'Fixed data'!$C$7</f>
        <v>-1.1486222222222219E-3</v>
      </c>
      <c r="BD54" s="34">
        <f>$AC$28/'Fixed data'!$C$7</f>
        <v>-1.1486222222222219E-3</v>
      </c>
    </row>
    <row r="55" spans="1:56" ht="16.5" hidden="1" customHeight="1" outlineLevel="1">
      <c r="A55" s="116"/>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-1.1486222222222219E-3</v>
      </c>
      <c r="AF55" s="34">
        <f>$AD$28/'Fixed data'!$C$7</f>
        <v>-1.1486222222222219E-3</v>
      </c>
      <c r="AG55" s="34">
        <f>$AD$28/'Fixed data'!$C$7</f>
        <v>-1.1486222222222219E-3</v>
      </c>
      <c r="AH55" s="34">
        <f>$AD$28/'Fixed data'!$C$7</f>
        <v>-1.1486222222222219E-3</v>
      </c>
      <c r="AI55" s="34">
        <f>$AD$28/'Fixed data'!$C$7</f>
        <v>-1.1486222222222219E-3</v>
      </c>
      <c r="AJ55" s="34">
        <f>$AD$28/'Fixed data'!$C$7</f>
        <v>-1.1486222222222219E-3</v>
      </c>
      <c r="AK55" s="34">
        <f>$AD$28/'Fixed data'!$C$7</f>
        <v>-1.1486222222222219E-3</v>
      </c>
      <c r="AL55" s="34">
        <f>$AD$28/'Fixed data'!$C$7</f>
        <v>-1.1486222222222219E-3</v>
      </c>
      <c r="AM55" s="34">
        <f>$AD$28/'Fixed data'!$C$7</f>
        <v>-1.1486222222222219E-3</v>
      </c>
      <c r="AN55" s="34">
        <f>$AD$28/'Fixed data'!$C$7</f>
        <v>-1.1486222222222219E-3</v>
      </c>
      <c r="AO55" s="34">
        <f>$AD$28/'Fixed data'!$C$7</f>
        <v>-1.1486222222222219E-3</v>
      </c>
      <c r="AP55" s="34">
        <f>$AD$28/'Fixed data'!$C$7</f>
        <v>-1.1486222222222219E-3</v>
      </c>
      <c r="AQ55" s="34">
        <f>$AD$28/'Fixed data'!$C$7</f>
        <v>-1.1486222222222219E-3</v>
      </c>
      <c r="AR55" s="34">
        <f>$AD$28/'Fixed data'!$C$7</f>
        <v>-1.1486222222222219E-3</v>
      </c>
      <c r="AS55" s="34">
        <f>$AD$28/'Fixed data'!$C$7</f>
        <v>-1.1486222222222219E-3</v>
      </c>
      <c r="AT55" s="34">
        <f>$AD$28/'Fixed data'!$C$7</f>
        <v>-1.1486222222222219E-3</v>
      </c>
      <c r="AU55" s="34">
        <f>$AD$28/'Fixed data'!$C$7</f>
        <v>-1.1486222222222219E-3</v>
      </c>
      <c r="AV55" s="34">
        <f>$AD$28/'Fixed data'!$C$7</f>
        <v>-1.1486222222222219E-3</v>
      </c>
      <c r="AW55" s="34">
        <f>$AD$28/'Fixed data'!$C$7</f>
        <v>-1.1486222222222219E-3</v>
      </c>
      <c r="AX55" s="34">
        <f>$AD$28/'Fixed data'!$C$7</f>
        <v>-1.1486222222222219E-3</v>
      </c>
      <c r="AY55" s="34">
        <f>$AD$28/'Fixed data'!$C$7</f>
        <v>-1.1486222222222219E-3</v>
      </c>
      <c r="AZ55" s="34">
        <f>$AD$28/'Fixed data'!$C$7</f>
        <v>-1.1486222222222219E-3</v>
      </c>
      <c r="BA55" s="34">
        <f>$AD$28/'Fixed data'!$C$7</f>
        <v>-1.1486222222222219E-3</v>
      </c>
      <c r="BB55" s="34">
        <f>$AD$28/'Fixed data'!$C$7</f>
        <v>-1.1486222222222219E-3</v>
      </c>
      <c r="BC55" s="34">
        <f>$AD$28/'Fixed data'!$C$7</f>
        <v>-1.1486222222222219E-3</v>
      </c>
      <c r="BD55" s="34">
        <f>$AD$28/'Fixed data'!$C$7</f>
        <v>-1.1486222222222219E-3</v>
      </c>
    </row>
    <row r="56" spans="1:56" ht="16.5" hidden="1" customHeight="1" outlineLevel="1">
      <c r="A56" s="116"/>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-1.1486222222222219E-3</v>
      </c>
      <c r="AG56" s="34">
        <f>$AE$28/'Fixed data'!$C$7</f>
        <v>-1.1486222222222219E-3</v>
      </c>
      <c r="AH56" s="34">
        <f>$AE$28/'Fixed data'!$C$7</f>
        <v>-1.1486222222222219E-3</v>
      </c>
      <c r="AI56" s="34">
        <f>$AE$28/'Fixed data'!$C$7</f>
        <v>-1.1486222222222219E-3</v>
      </c>
      <c r="AJ56" s="34">
        <f>$AE$28/'Fixed data'!$C$7</f>
        <v>-1.1486222222222219E-3</v>
      </c>
      <c r="AK56" s="34">
        <f>$AE$28/'Fixed data'!$C$7</f>
        <v>-1.1486222222222219E-3</v>
      </c>
      <c r="AL56" s="34">
        <f>$AE$28/'Fixed data'!$C$7</f>
        <v>-1.1486222222222219E-3</v>
      </c>
      <c r="AM56" s="34">
        <f>$AE$28/'Fixed data'!$C$7</f>
        <v>-1.1486222222222219E-3</v>
      </c>
      <c r="AN56" s="34">
        <f>$AE$28/'Fixed data'!$C$7</f>
        <v>-1.1486222222222219E-3</v>
      </c>
      <c r="AO56" s="34">
        <f>$AE$28/'Fixed data'!$C$7</f>
        <v>-1.1486222222222219E-3</v>
      </c>
      <c r="AP56" s="34">
        <f>$AE$28/'Fixed data'!$C$7</f>
        <v>-1.1486222222222219E-3</v>
      </c>
      <c r="AQ56" s="34">
        <f>$AE$28/'Fixed data'!$C$7</f>
        <v>-1.1486222222222219E-3</v>
      </c>
      <c r="AR56" s="34">
        <f>$AE$28/'Fixed data'!$C$7</f>
        <v>-1.1486222222222219E-3</v>
      </c>
      <c r="AS56" s="34">
        <f>$AE$28/'Fixed data'!$C$7</f>
        <v>-1.1486222222222219E-3</v>
      </c>
      <c r="AT56" s="34">
        <f>$AE$28/'Fixed data'!$C$7</f>
        <v>-1.1486222222222219E-3</v>
      </c>
      <c r="AU56" s="34">
        <f>$AE$28/'Fixed data'!$C$7</f>
        <v>-1.1486222222222219E-3</v>
      </c>
      <c r="AV56" s="34">
        <f>$AE$28/'Fixed data'!$C$7</f>
        <v>-1.1486222222222219E-3</v>
      </c>
      <c r="AW56" s="34">
        <f>$AE$28/'Fixed data'!$C$7</f>
        <v>-1.1486222222222219E-3</v>
      </c>
      <c r="AX56" s="34">
        <f>$AE$28/'Fixed data'!$C$7</f>
        <v>-1.1486222222222219E-3</v>
      </c>
      <c r="AY56" s="34">
        <f>$AE$28/'Fixed data'!$C$7</f>
        <v>-1.1486222222222219E-3</v>
      </c>
      <c r="AZ56" s="34">
        <f>$AE$28/'Fixed data'!$C$7</f>
        <v>-1.1486222222222219E-3</v>
      </c>
      <c r="BA56" s="34">
        <f>$AE$28/'Fixed data'!$C$7</f>
        <v>-1.1486222222222219E-3</v>
      </c>
      <c r="BB56" s="34">
        <f>$AE$28/'Fixed data'!$C$7</f>
        <v>-1.1486222222222219E-3</v>
      </c>
      <c r="BC56" s="34">
        <f>$AE$28/'Fixed data'!$C$7</f>
        <v>-1.1486222222222219E-3</v>
      </c>
      <c r="BD56" s="34">
        <f>$AE$28/'Fixed data'!$C$7</f>
        <v>-1.1486222222222219E-3</v>
      </c>
    </row>
    <row r="57" spans="1:56" ht="16.5" hidden="1" customHeight="1" outlineLevel="1">
      <c r="A57" s="116"/>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-1.1486222222222219E-3</v>
      </c>
      <c r="AH57" s="34">
        <f>$AF$28/'Fixed data'!$C$7</f>
        <v>-1.1486222222222219E-3</v>
      </c>
      <c r="AI57" s="34">
        <f>$AF$28/'Fixed data'!$C$7</f>
        <v>-1.1486222222222219E-3</v>
      </c>
      <c r="AJ57" s="34">
        <f>$AF$28/'Fixed data'!$C$7</f>
        <v>-1.1486222222222219E-3</v>
      </c>
      <c r="AK57" s="34">
        <f>$AF$28/'Fixed data'!$C$7</f>
        <v>-1.1486222222222219E-3</v>
      </c>
      <c r="AL57" s="34">
        <f>$AF$28/'Fixed data'!$C$7</f>
        <v>-1.1486222222222219E-3</v>
      </c>
      <c r="AM57" s="34">
        <f>$AF$28/'Fixed data'!$C$7</f>
        <v>-1.1486222222222219E-3</v>
      </c>
      <c r="AN57" s="34">
        <f>$AF$28/'Fixed data'!$C$7</f>
        <v>-1.1486222222222219E-3</v>
      </c>
      <c r="AO57" s="34">
        <f>$AF$28/'Fixed data'!$C$7</f>
        <v>-1.1486222222222219E-3</v>
      </c>
      <c r="AP57" s="34">
        <f>$AF$28/'Fixed data'!$C$7</f>
        <v>-1.1486222222222219E-3</v>
      </c>
      <c r="AQ57" s="34">
        <f>$AF$28/'Fixed data'!$C$7</f>
        <v>-1.1486222222222219E-3</v>
      </c>
      <c r="AR57" s="34">
        <f>$AF$28/'Fixed data'!$C$7</f>
        <v>-1.1486222222222219E-3</v>
      </c>
      <c r="AS57" s="34">
        <f>$AF$28/'Fixed data'!$C$7</f>
        <v>-1.1486222222222219E-3</v>
      </c>
      <c r="AT57" s="34">
        <f>$AF$28/'Fixed data'!$C$7</f>
        <v>-1.1486222222222219E-3</v>
      </c>
      <c r="AU57" s="34">
        <f>$AF$28/'Fixed data'!$C$7</f>
        <v>-1.1486222222222219E-3</v>
      </c>
      <c r="AV57" s="34">
        <f>$AF$28/'Fixed data'!$C$7</f>
        <v>-1.1486222222222219E-3</v>
      </c>
      <c r="AW57" s="34">
        <f>$AF$28/'Fixed data'!$C$7</f>
        <v>-1.1486222222222219E-3</v>
      </c>
      <c r="AX57" s="34">
        <f>$AF$28/'Fixed data'!$C$7</f>
        <v>-1.1486222222222219E-3</v>
      </c>
      <c r="AY57" s="34">
        <f>$AF$28/'Fixed data'!$C$7</f>
        <v>-1.1486222222222219E-3</v>
      </c>
      <c r="AZ57" s="34">
        <f>$AF$28/'Fixed data'!$C$7</f>
        <v>-1.1486222222222219E-3</v>
      </c>
      <c r="BA57" s="34">
        <f>$AF$28/'Fixed data'!$C$7</f>
        <v>-1.1486222222222219E-3</v>
      </c>
      <c r="BB57" s="34">
        <f>$AF$28/'Fixed data'!$C$7</f>
        <v>-1.1486222222222219E-3</v>
      </c>
      <c r="BC57" s="34">
        <f>$AF$28/'Fixed data'!$C$7</f>
        <v>-1.1486222222222219E-3</v>
      </c>
      <c r="BD57" s="34">
        <f>$AF$28/'Fixed data'!$C$7</f>
        <v>-1.1486222222222219E-3</v>
      </c>
    </row>
    <row r="58" spans="1:56" ht="16.5" hidden="1" customHeight="1" outlineLevel="1">
      <c r="A58" s="116"/>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-1.1486222222222219E-3</v>
      </c>
      <c r="AI58" s="34">
        <f>$AG$28/'Fixed data'!$C$7</f>
        <v>-1.1486222222222219E-3</v>
      </c>
      <c r="AJ58" s="34">
        <f>$AG$28/'Fixed data'!$C$7</f>
        <v>-1.1486222222222219E-3</v>
      </c>
      <c r="AK58" s="34">
        <f>$AG$28/'Fixed data'!$C$7</f>
        <v>-1.1486222222222219E-3</v>
      </c>
      <c r="AL58" s="34">
        <f>$AG$28/'Fixed data'!$C$7</f>
        <v>-1.1486222222222219E-3</v>
      </c>
      <c r="AM58" s="34">
        <f>$AG$28/'Fixed data'!$C$7</f>
        <v>-1.1486222222222219E-3</v>
      </c>
      <c r="AN58" s="34">
        <f>$AG$28/'Fixed data'!$C$7</f>
        <v>-1.1486222222222219E-3</v>
      </c>
      <c r="AO58" s="34">
        <f>$AG$28/'Fixed data'!$C$7</f>
        <v>-1.1486222222222219E-3</v>
      </c>
      <c r="AP58" s="34">
        <f>$AG$28/'Fixed data'!$C$7</f>
        <v>-1.1486222222222219E-3</v>
      </c>
      <c r="AQ58" s="34">
        <f>$AG$28/'Fixed data'!$C$7</f>
        <v>-1.1486222222222219E-3</v>
      </c>
      <c r="AR58" s="34">
        <f>$AG$28/'Fixed data'!$C$7</f>
        <v>-1.1486222222222219E-3</v>
      </c>
      <c r="AS58" s="34">
        <f>$AG$28/'Fixed data'!$C$7</f>
        <v>-1.1486222222222219E-3</v>
      </c>
      <c r="AT58" s="34">
        <f>$AG$28/'Fixed data'!$C$7</f>
        <v>-1.1486222222222219E-3</v>
      </c>
      <c r="AU58" s="34">
        <f>$AG$28/'Fixed data'!$C$7</f>
        <v>-1.1486222222222219E-3</v>
      </c>
      <c r="AV58" s="34">
        <f>$AG$28/'Fixed data'!$C$7</f>
        <v>-1.1486222222222219E-3</v>
      </c>
      <c r="AW58" s="34">
        <f>$AG$28/'Fixed data'!$C$7</f>
        <v>-1.1486222222222219E-3</v>
      </c>
      <c r="AX58" s="34">
        <f>$AG$28/'Fixed data'!$C$7</f>
        <v>-1.1486222222222219E-3</v>
      </c>
      <c r="AY58" s="34">
        <f>$AG$28/'Fixed data'!$C$7</f>
        <v>-1.1486222222222219E-3</v>
      </c>
      <c r="AZ58" s="34">
        <f>$AG$28/'Fixed data'!$C$7</f>
        <v>-1.1486222222222219E-3</v>
      </c>
      <c r="BA58" s="34">
        <f>$AG$28/'Fixed data'!$C$7</f>
        <v>-1.1486222222222219E-3</v>
      </c>
      <c r="BB58" s="34">
        <f>$AG$28/'Fixed data'!$C$7</f>
        <v>-1.1486222222222219E-3</v>
      </c>
      <c r="BC58" s="34">
        <f>$AG$28/'Fixed data'!$C$7</f>
        <v>-1.1486222222222219E-3</v>
      </c>
      <c r="BD58" s="34">
        <f>$AG$28/'Fixed data'!$C$7</f>
        <v>-1.1486222222222219E-3</v>
      </c>
    </row>
    <row r="59" spans="1:56" ht="16.5" hidden="1" customHeight="1" outlineLevel="1">
      <c r="A59" s="116"/>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-1.1486222222222219E-3</v>
      </c>
      <c r="AJ59" s="34">
        <f>$AH$28/'Fixed data'!$C$7</f>
        <v>-1.1486222222222219E-3</v>
      </c>
      <c r="AK59" s="34">
        <f>$AH$28/'Fixed data'!$C$7</f>
        <v>-1.1486222222222219E-3</v>
      </c>
      <c r="AL59" s="34">
        <f>$AH$28/'Fixed data'!$C$7</f>
        <v>-1.1486222222222219E-3</v>
      </c>
      <c r="AM59" s="34">
        <f>$AH$28/'Fixed data'!$C$7</f>
        <v>-1.1486222222222219E-3</v>
      </c>
      <c r="AN59" s="34">
        <f>$AH$28/'Fixed data'!$C$7</f>
        <v>-1.1486222222222219E-3</v>
      </c>
      <c r="AO59" s="34">
        <f>$AH$28/'Fixed data'!$C$7</f>
        <v>-1.1486222222222219E-3</v>
      </c>
      <c r="AP59" s="34">
        <f>$AH$28/'Fixed data'!$C$7</f>
        <v>-1.1486222222222219E-3</v>
      </c>
      <c r="AQ59" s="34">
        <f>$AH$28/'Fixed data'!$C$7</f>
        <v>-1.1486222222222219E-3</v>
      </c>
      <c r="AR59" s="34">
        <f>$AH$28/'Fixed data'!$C$7</f>
        <v>-1.1486222222222219E-3</v>
      </c>
      <c r="AS59" s="34">
        <f>$AH$28/'Fixed data'!$C$7</f>
        <v>-1.1486222222222219E-3</v>
      </c>
      <c r="AT59" s="34">
        <f>$AH$28/'Fixed data'!$C$7</f>
        <v>-1.1486222222222219E-3</v>
      </c>
      <c r="AU59" s="34">
        <f>$AH$28/'Fixed data'!$C$7</f>
        <v>-1.1486222222222219E-3</v>
      </c>
      <c r="AV59" s="34">
        <f>$AH$28/'Fixed data'!$C$7</f>
        <v>-1.1486222222222219E-3</v>
      </c>
      <c r="AW59" s="34">
        <f>$AH$28/'Fixed data'!$C$7</f>
        <v>-1.1486222222222219E-3</v>
      </c>
      <c r="AX59" s="34">
        <f>$AH$28/'Fixed data'!$C$7</f>
        <v>-1.1486222222222219E-3</v>
      </c>
      <c r="AY59" s="34">
        <f>$AH$28/'Fixed data'!$C$7</f>
        <v>-1.1486222222222219E-3</v>
      </c>
      <c r="AZ59" s="34">
        <f>$AH$28/'Fixed data'!$C$7</f>
        <v>-1.1486222222222219E-3</v>
      </c>
      <c r="BA59" s="34">
        <f>$AH$28/'Fixed data'!$C$7</f>
        <v>-1.1486222222222219E-3</v>
      </c>
      <c r="BB59" s="34">
        <f>$AH$28/'Fixed data'!$C$7</f>
        <v>-1.1486222222222219E-3</v>
      </c>
      <c r="BC59" s="34">
        <f>$AH$28/'Fixed data'!$C$7</f>
        <v>-1.1486222222222219E-3</v>
      </c>
      <c r="BD59" s="34">
        <f>$AH$28/'Fixed data'!$C$7</f>
        <v>-1.1486222222222219E-3</v>
      </c>
    </row>
    <row r="60" spans="1:56" ht="16.5" collapsed="1">
      <c r="A60" s="116"/>
      <c r="B60" s="9" t="s">
        <v>7</v>
      </c>
      <c r="C60" s="9" t="s">
        <v>61</v>
      </c>
      <c r="D60" s="9" t="s">
        <v>40</v>
      </c>
      <c r="E60" s="34">
        <f>SUM(E30:E59)</f>
        <v>0</v>
      </c>
      <c r="F60" s="34">
        <f t="shared" ref="F60:BD60" si="5">SUM(F30:F59)</f>
        <v>0.36041751624755114</v>
      </c>
      <c r="G60" s="34">
        <f t="shared" si="5"/>
        <v>0.25174323136769405</v>
      </c>
      <c r="H60" s="34">
        <f t="shared" si="5"/>
        <v>0.25324858804449019</v>
      </c>
      <c r="I60" s="34">
        <f t="shared" si="5"/>
        <v>0.25475092598123622</v>
      </c>
      <c r="J60" s="34">
        <f t="shared" si="5"/>
        <v>0.25625106345759258</v>
      </c>
      <c r="K60" s="34">
        <f t="shared" si="5"/>
        <v>0.25774978207634669</v>
      </c>
      <c r="L60" s="34">
        <f t="shared" si="5"/>
        <v>0.25924719862372014</v>
      </c>
      <c r="M60" s="34">
        <f t="shared" si="5"/>
        <v>0.26074218652994235</v>
      </c>
      <c r="N60" s="34">
        <f t="shared" si="5"/>
        <v>0.26224245319660905</v>
      </c>
      <c r="O60" s="34">
        <f t="shared" si="5"/>
        <v>0.26374271986327574</v>
      </c>
      <c r="P60" s="34">
        <f t="shared" si="5"/>
        <v>0.26524298652994244</v>
      </c>
      <c r="Q60" s="34">
        <f t="shared" si="5"/>
        <v>0.26674325319660913</v>
      </c>
      <c r="R60" s="34">
        <f t="shared" si="5"/>
        <v>0.26824351986327583</v>
      </c>
      <c r="S60" s="34">
        <f t="shared" si="5"/>
        <v>0.26974378652994252</v>
      </c>
      <c r="T60" s="34">
        <f t="shared" si="5"/>
        <v>0.27124405319660921</v>
      </c>
      <c r="U60" s="34">
        <f t="shared" si="5"/>
        <v>-8.2811235692279661E-2</v>
      </c>
      <c r="V60" s="34">
        <f t="shared" si="5"/>
        <v>-0.4848895645811685</v>
      </c>
      <c r="W60" s="34">
        <f t="shared" si="5"/>
        <v>-0.48603818680339073</v>
      </c>
      <c r="X60" s="34">
        <f t="shared" si="5"/>
        <v>-0.48718680902561295</v>
      </c>
      <c r="Y60" s="34">
        <f t="shared" si="5"/>
        <v>-0.48833543124783518</v>
      </c>
      <c r="Z60" s="34">
        <f t="shared" si="5"/>
        <v>-0.48948405347005741</v>
      </c>
      <c r="AA60" s="34">
        <f t="shared" si="5"/>
        <v>-0.49063267569227964</v>
      </c>
      <c r="AB60" s="34">
        <f t="shared" si="5"/>
        <v>-0.49178129791450187</v>
      </c>
      <c r="AC60" s="34">
        <f t="shared" si="5"/>
        <v>-0.4929299201367241</v>
      </c>
      <c r="AD60" s="34">
        <f t="shared" si="5"/>
        <v>-0.49407854235894633</v>
      </c>
      <c r="AE60" s="34">
        <f t="shared" si="5"/>
        <v>-0.49522716458116856</v>
      </c>
      <c r="AF60" s="34">
        <f t="shared" si="5"/>
        <v>-0.49637578680339078</v>
      </c>
      <c r="AG60" s="34">
        <f t="shared" si="5"/>
        <v>-0.49752440902561301</v>
      </c>
      <c r="AH60" s="34">
        <f t="shared" si="5"/>
        <v>-0.49867303124783524</v>
      </c>
      <c r="AI60" s="34">
        <f t="shared" si="5"/>
        <v>-0.49982165347005747</v>
      </c>
      <c r="AJ60" s="34">
        <f t="shared" si="5"/>
        <v>-0.49982165347005747</v>
      </c>
      <c r="AK60" s="34">
        <f t="shared" si="5"/>
        <v>-0.49982165347005747</v>
      </c>
      <c r="AL60" s="34">
        <f t="shared" si="5"/>
        <v>-0.49982165347005747</v>
      </c>
      <c r="AM60" s="34">
        <f t="shared" si="5"/>
        <v>-0.49982165347005747</v>
      </c>
      <c r="AN60" s="34">
        <f t="shared" si="5"/>
        <v>-0.49982165347005747</v>
      </c>
      <c r="AO60" s="34">
        <f t="shared" si="5"/>
        <v>-0.49982165347005747</v>
      </c>
      <c r="AP60" s="34">
        <f t="shared" si="5"/>
        <v>-0.49982165347005747</v>
      </c>
      <c r="AQ60" s="34">
        <f t="shared" si="5"/>
        <v>-0.49982165347005747</v>
      </c>
      <c r="AR60" s="34">
        <f t="shared" si="5"/>
        <v>-0.49982165347005747</v>
      </c>
      <c r="AS60" s="34">
        <f t="shared" si="5"/>
        <v>-0.49982165347005747</v>
      </c>
      <c r="AT60" s="34">
        <f t="shared" si="5"/>
        <v>-0.49982165347005747</v>
      </c>
      <c r="AU60" s="34">
        <f t="shared" si="5"/>
        <v>-0.49982165347005747</v>
      </c>
      <c r="AV60" s="34">
        <f t="shared" si="5"/>
        <v>-0.49982165347005747</v>
      </c>
      <c r="AW60" s="34">
        <f t="shared" si="5"/>
        <v>-0.49982165347005747</v>
      </c>
      <c r="AX60" s="34">
        <f t="shared" si="5"/>
        <v>-0.49982165347005747</v>
      </c>
      <c r="AY60" s="34">
        <f t="shared" si="5"/>
        <v>-0.86023916971760872</v>
      </c>
      <c r="AZ60" s="34">
        <f t="shared" si="5"/>
        <v>-0.75156488483775175</v>
      </c>
      <c r="BA60" s="34">
        <f t="shared" si="5"/>
        <v>-0.75307024151454793</v>
      </c>
      <c r="BB60" s="34">
        <f t="shared" si="5"/>
        <v>-0.75457257945129397</v>
      </c>
      <c r="BC60" s="34">
        <f t="shared" si="5"/>
        <v>-0.75607271692765021</v>
      </c>
      <c r="BD60" s="34">
        <f t="shared" si="5"/>
        <v>-0.75757143554640438</v>
      </c>
    </row>
    <row r="61" spans="1:56" ht="17.25" hidden="1" customHeight="1" outlineLevel="1">
      <c r="A61" s="116"/>
      <c r="B61" s="9" t="s">
        <v>35</v>
      </c>
      <c r="C61" s="9" t="s">
        <v>62</v>
      </c>
      <c r="D61" s="9" t="s">
        <v>40</v>
      </c>
      <c r="E61" s="34">
        <v>0</v>
      </c>
      <c r="F61" s="34">
        <f>E62</f>
        <v>16.218788231139801</v>
      </c>
      <c r="G61" s="34">
        <f t="shared" ref="G61:BD61" si="6">F62</f>
        <v>10.968027895298682</v>
      </c>
      <c r="H61" s="34">
        <f t="shared" si="6"/>
        <v>10.784025714386814</v>
      </c>
      <c r="I61" s="34">
        <f t="shared" si="6"/>
        <v>10.598382333495895</v>
      </c>
      <c r="J61" s="34">
        <f t="shared" si="6"/>
        <v>10.411137593950693</v>
      </c>
      <c r="K61" s="34">
        <f t="shared" si="6"/>
        <v>10.222328868337037</v>
      </c>
      <c r="L61" s="34">
        <f t="shared" si="6"/>
        <v>10.031962830892496</v>
      </c>
      <c r="M61" s="34">
        <f t="shared" si="6"/>
        <v>9.8399900880487756</v>
      </c>
      <c r="N61" s="34">
        <f t="shared" si="6"/>
        <v>9.6467599015188341</v>
      </c>
      <c r="O61" s="34">
        <f t="shared" si="6"/>
        <v>9.4520294483222251</v>
      </c>
      <c r="P61" s="34">
        <f t="shared" si="6"/>
        <v>9.2557987284589487</v>
      </c>
      <c r="Q61" s="34">
        <f t="shared" si="6"/>
        <v>9.0580677419290065</v>
      </c>
      <c r="R61" s="34">
        <f t="shared" si="6"/>
        <v>8.8588364887323969</v>
      </c>
      <c r="S61" s="34">
        <f t="shared" si="6"/>
        <v>8.6581049688691216</v>
      </c>
      <c r="T61" s="34">
        <f t="shared" si="6"/>
        <v>8.4558731823391788</v>
      </c>
      <c r="U61" s="34">
        <f t="shared" si="6"/>
        <v>-7.7478588708574314</v>
      </c>
      <c r="V61" s="34">
        <f t="shared" si="6"/>
        <v>-25.758572435165149</v>
      </c>
      <c r="W61" s="34">
        <f t="shared" si="6"/>
        <v>-25.325370870583981</v>
      </c>
      <c r="X61" s="34">
        <f t="shared" si="6"/>
        <v>-24.891020683780589</v>
      </c>
      <c r="Y61" s="34">
        <f t="shared" si="6"/>
        <v>-24.455521874754975</v>
      </c>
      <c r="Z61" s="34">
        <f t="shared" si="6"/>
        <v>-24.018874443507141</v>
      </c>
      <c r="AA61" s="34">
        <f t="shared" si="6"/>
        <v>-23.581078390037082</v>
      </c>
      <c r="AB61" s="34">
        <f t="shared" si="6"/>
        <v>-23.142133714344801</v>
      </c>
      <c r="AC61" s="34">
        <f t="shared" si="6"/>
        <v>-22.7020404164303</v>
      </c>
      <c r="AD61" s="34">
        <f t="shared" si="6"/>
        <v>-22.260798496293575</v>
      </c>
      <c r="AE61" s="34">
        <f t="shared" si="6"/>
        <v>-21.818407953934628</v>
      </c>
      <c r="AF61" s="34">
        <f t="shared" si="6"/>
        <v>-21.37486878935346</v>
      </c>
      <c r="AG61" s="34">
        <f t="shared" si="6"/>
        <v>-20.930181002550068</v>
      </c>
      <c r="AH61" s="34">
        <f t="shared" si="6"/>
        <v>-20.484344593524455</v>
      </c>
      <c r="AI61" s="34">
        <f t="shared" si="6"/>
        <v>-20.03735956227662</v>
      </c>
      <c r="AJ61" s="34">
        <f t="shared" si="6"/>
        <v>-19.589225908806561</v>
      </c>
      <c r="AK61" s="34">
        <f t="shared" si="6"/>
        <v>-19.141092255336503</v>
      </c>
      <c r="AL61" s="34">
        <f t="shared" si="6"/>
        <v>-18.692958601866444</v>
      </c>
      <c r="AM61" s="34">
        <f t="shared" si="6"/>
        <v>-18.244824948396385</v>
      </c>
      <c r="AN61" s="34">
        <f t="shared" si="6"/>
        <v>-17.796691294926326</v>
      </c>
      <c r="AO61" s="34">
        <f t="shared" si="6"/>
        <v>-17.348557641456267</v>
      </c>
      <c r="AP61" s="34">
        <f t="shared" si="6"/>
        <v>-16.900423987986208</v>
      </c>
      <c r="AQ61" s="34">
        <f t="shared" si="6"/>
        <v>-16.45229033451615</v>
      </c>
      <c r="AR61" s="34">
        <f t="shared" si="6"/>
        <v>-16.004156681046091</v>
      </c>
      <c r="AS61" s="34">
        <f t="shared" si="6"/>
        <v>-15.556023027576034</v>
      </c>
      <c r="AT61" s="34">
        <f t="shared" si="6"/>
        <v>-15.107889374105977</v>
      </c>
      <c r="AU61" s="34">
        <f t="shared" si="6"/>
        <v>-14.659755720635919</v>
      </c>
      <c r="AV61" s="34">
        <f t="shared" si="6"/>
        <v>-14.211622067165862</v>
      </c>
      <c r="AW61" s="34">
        <f t="shared" si="6"/>
        <v>-13.763488413695805</v>
      </c>
      <c r="AX61" s="34">
        <f t="shared" si="6"/>
        <v>-13.315354760225748</v>
      </c>
      <c r="AY61" s="34">
        <f t="shared" si="6"/>
        <v>-12.815533106755691</v>
      </c>
      <c r="AZ61" s="34">
        <f t="shared" si="6"/>
        <v>-11.955293937038082</v>
      </c>
      <c r="BA61" s="34">
        <f t="shared" si="6"/>
        <v>-11.20372905220033</v>
      </c>
      <c r="BB61" s="34">
        <f t="shared" si="6"/>
        <v>-10.450658810685782</v>
      </c>
      <c r="BC61" s="34">
        <f t="shared" si="6"/>
        <v>-9.6960862312344887</v>
      </c>
      <c r="BD61" s="34">
        <f t="shared" si="6"/>
        <v>-8.9400135143068375</v>
      </c>
    </row>
    <row r="62" spans="1:56" ht="16.5" hidden="1" customHeight="1" outlineLevel="1">
      <c r="A62" s="116"/>
      <c r="B62" s="9" t="s">
        <v>34</v>
      </c>
      <c r="C62" s="9" t="s">
        <v>69</v>
      </c>
      <c r="D62" s="9" t="s">
        <v>40</v>
      </c>
      <c r="E62" s="34">
        <f t="shared" ref="E62:BD62" si="7">E28-E60+E61</f>
        <v>16.218788231139801</v>
      </c>
      <c r="F62" s="34">
        <f t="shared" si="7"/>
        <v>10.968027895298682</v>
      </c>
      <c r="G62" s="34">
        <f t="shared" si="7"/>
        <v>10.784025714386814</v>
      </c>
      <c r="H62" s="34">
        <f t="shared" si="7"/>
        <v>10.598382333495895</v>
      </c>
      <c r="I62" s="34">
        <f t="shared" si="7"/>
        <v>10.411137593950693</v>
      </c>
      <c r="J62" s="34">
        <f t="shared" si="7"/>
        <v>10.222328868337037</v>
      </c>
      <c r="K62" s="34">
        <f t="shared" si="7"/>
        <v>10.031962830892496</v>
      </c>
      <c r="L62" s="34">
        <f t="shared" si="7"/>
        <v>9.8399900880487756</v>
      </c>
      <c r="M62" s="34">
        <f t="shared" si="7"/>
        <v>9.6467599015188341</v>
      </c>
      <c r="N62" s="34">
        <f t="shared" si="7"/>
        <v>9.4520294483222251</v>
      </c>
      <c r="O62" s="34">
        <f t="shared" si="7"/>
        <v>9.2557987284589487</v>
      </c>
      <c r="P62" s="34">
        <f t="shared" si="7"/>
        <v>9.0580677419290065</v>
      </c>
      <c r="Q62" s="34">
        <f t="shared" si="7"/>
        <v>8.8588364887323969</v>
      </c>
      <c r="R62" s="34">
        <f t="shared" si="7"/>
        <v>8.6581049688691216</v>
      </c>
      <c r="S62" s="34">
        <f t="shared" si="7"/>
        <v>8.4558731823391788</v>
      </c>
      <c r="T62" s="34">
        <f t="shared" si="7"/>
        <v>-7.7478588708574314</v>
      </c>
      <c r="U62" s="34">
        <f t="shared" si="7"/>
        <v>-25.758572435165149</v>
      </c>
      <c r="V62" s="34">
        <f t="shared" si="7"/>
        <v>-25.325370870583981</v>
      </c>
      <c r="W62" s="34">
        <f t="shared" si="7"/>
        <v>-24.891020683780589</v>
      </c>
      <c r="X62" s="34">
        <f t="shared" si="7"/>
        <v>-24.455521874754975</v>
      </c>
      <c r="Y62" s="34">
        <f t="shared" si="7"/>
        <v>-24.018874443507141</v>
      </c>
      <c r="Z62" s="34">
        <f t="shared" si="7"/>
        <v>-23.581078390037082</v>
      </c>
      <c r="AA62" s="34">
        <f t="shared" si="7"/>
        <v>-23.142133714344801</v>
      </c>
      <c r="AB62" s="34">
        <f t="shared" si="7"/>
        <v>-22.7020404164303</v>
      </c>
      <c r="AC62" s="34">
        <f t="shared" si="7"/>
        <v>-22.260798496293575</v>
      </c>
      <c r="AD62" s="34">
        <f t="shared" si="7"/>
        <v>-21.818407953934628</v>
      </c>
      <c r="AE62" s="34">
        <f t="shared" si="7"/>
        <v>-21.37486878935346</v>
      </c>
      <c r="AF62" s="34">
        <f t="shared" si="7"/>
        <v>-20.930181002550068</v>
      </c>
      <c r="AG62" s="34">
        <f t="shared" si="7"/>
        <v>-20.484344593524455</v>
      </c>
      <c r="AH62" s="34">
        <f t="shared" si="7"/>
        <v>-20.03735956227662</v>
      </c>
      <c r="AI62" s="34">
        <f t="shared" si="7"/>
        <v>-19.589225908806561</v>
      </c>
      <c r="AJ62" s="34">
        <f t="shared" si="7"/>
        <v>-19.141092255336503</v>
      </c>
      <c r="AK62" s="34">
        <f t="shared" si="7"/>
        <v>-18.692958601866444</v>
      </c>
      <c r="AL62" s="34">
        <f t="shared" si="7"/>
        <v>-18.244824948396385</v>
      </c>
      <c r="AM62" s="34">
        <f t="shared" si="7"/>
        <v>-17.796691294926326</v>
      </c>
      <c r="AN62" s="34">
        <f t="shared" si="7"/>
        <v>-17.348557641456267</v>
      </c>
      <c r="AO62" s="34">
        <f t="shared" si="7"/>
        <v>-16.900423987986208</v>
      </c>
      <c r="AP62" s="34">
        <f t="shared" si="7"/>
        <v>-16.45229033451615</v>
      </c>
      <c r="AQ62" s="34">
        <f t="shared" si="7"/>
        <v>-16.004156681046091</v>
      </c>
      <c r="AR62" s="34">
        <f t="shared" si="7"/>
        <v>-15.556023027576034</v>
      </c>
      <c r="AS62" s="34">
        <f t="shared" si="7"/>
        <v>-15.107889374105977</v>
      </c>
      <c r="AT62" s="34">
        <f t="shared" si="7"/>
        <v>-14.659755720635919</v>
      </c>
      <c r="AU62" s="34">
        <f t="shared" si="7"/>
        <v>-14.211622067165862</v>
      </c>
      <c r="AV62" s="34">
        <f t="shared" si="7"/>
        <v>-13.763488413695805</v>
      </c>
      <c r="AW62" s="34">
        <f t="shared" si="7"/>
        <v>-13.315354760225748</v>
      </c>
      <c r="AX62" s="34">
        <f t="shared" si="7"/>
        <v>-12.815533106755691</v>
      </c>
      <c r="AY62" s="34">
        <f t="shared" si="7"/>
        <v>-11.955293937038082</v>
      </c>
      <c r="AZ62" s="34">
        <f t="shared" si="7"/>
        <v>-11.20372905220033</v>
      </c>
      <c r="BA62" s="34">
        <f t="shared" si="7"/>
        <v>-10.450658810685782</v>
      </c>
      <c r="BB62" s="34">
        <f t="shared" si="7"/>
        <v>-9.6960862312344887</v>
      </c>
      <c r="BC62" s="34">
        <f t="shared" si="7"/>
        <v>-8.9400135143068375</v>
      </c>
      <c r="BD62" s="34">
        <f t="shared" si="7"/>
        <v>-8.1824420787604328</v>
      </c>
    </row>
    <row r="63" spans="1:56" ht="16.5" collapsed="1">
      <c r="A63" s="116"/>
      <c r="B63" s="9" t="s">
        <v>8</v>
      </c>
      <c r="C63" s="11" t="s">
        <v>68</v>
      </c>
      <c r="D63" s="9" t="s">
        <v>40</v>
      </c>
      <c r="E63" s="34">
        <f>AVERAGE(E61:E62)*'Fixed data'!$C$3</f>
        <v>0.3916837357820262</v>
      </c>
      <c r="F63" s="34">
        <f>AVERAGE(F61:F62)*'Fixed data'!$C$3</f>
        <v>0.6565616094534894</v>
      </c>
      <c r="G63" s="34">
        <f>AVERAGE(G61:G62)*'Fixed data'!$C$3</f>
        <v>0.52531209467390483</v>
      </c>
      <c r="H63" s="34">
        <f>AVERAGE(H61:H62)*'Fixed data'!$C$3</f>
        <v>0.51638515435636745</v>
      </c>
      <c r="I63" s="34">
        <f>AVERAGE(I61:I62)*'Fixed data'!$C$3</f>
        <v>0.50737990624783513</v>
      </c>
      <c r="J63" s="34">
        <f>AVERAGE(J61:J62)*'Fixed data'!$C$3</f>
        <v>0.49829821506424865</v>
      </c>
      <c r="K63" s="34">
        <f>AVERAGE(K61:K62)*'Fixed data'!$C$3</f>
        <v>0.48914114453639324</v>
      </c>
      <c r="L63" s="34">
        <f>AVERAGE(L61:L62)*'Fixed data'!$C$3</f>
        <v>0.47990766299243176</v>
      </c>
      <c r="M63" s="34">
        <f>AVERAGE(M61:M62)*'Fixed data'!$C$3</f>
        <v>0.47060501224805779</v>
      </c>
      <c r="N63" s="34">
        <f>AVERAGE(N61:N62)*'Fixed data'!$C$3</f>
        <v>0.46123576279866163</v>
      </c>
      <c r="O63" s="34">
        <f>AVERAGE(O61:O62)*'Fixed data'!$C$3</f>
        <v>0.45179405046926535</v>
      </c>
      <c r="P63" s="34">
        <f>AVERAGE(P61:P62)*'Fixed data'!$C$3</f>
        <v>0.44227987525986917</v>
      </c>
      <c r="Q63" s="34">
        <f>AVERAGE(Q61:Q62)*'Fixed data'!$C$3</f>
        <v>0.43269323717047287</v>
      </c>
      <c r="R63" s="34">
        <f>AVERAGE(R61:R62)*'Fixed data'!$C$3</f>
        <v>0.42303413620107672</v>
      </c>
      <c r="S63" s="34">
        <f>AVERAGE(S61:S62)*'Fixed data'!$C$3</f>
        <v>0.4133025723516805</v>
      </c>
      <c r="T63" s="34">
        <f>AVERAGE(T61:T62)*'Fixed data'!$C$3</f>
        <v>1.70985456222842E-2</v>
      </c>
      <c r="U63" s="34">
        <f>AVERAGE(U61:U62)*'Fixed data'!$C$3</f>
        <v>-0.80918031604044527</v>
      </c>
      <c r="V63" s="34">
        <f>AVERAGE(V61:V62)*'Fixed data'!$C$3</f>
        <v>-1.2336772308338415</v>
      </c>
      <c r="W63" s="34">
        <f>AVERAGE(W61:W62)*'Fixed data'!$C$3</f>
        <v>-1.2127258560379044</v>
      </c>
      <c r="X63" s="34">
        <f>AVERAGE(X61:X62)*'Fixed data'!$C$3</f>
        <v>-1.1917190027886337</v>
      </c>
      <c r="Y63" s="34">
        <f>AVERAGE(Y61:Y62)*'Fixed data'!$C$3</f>
        <v>-1.1706566710860302</v>
      </c>
      <c r="Z63" s="34">
        <f>AVERAGE(Z61:Z62)*'Fixed data'!$C$3</f>
        <v>-1.1495388609300929</v>
      </c>
      <c r="AA63" s="34">
        <f>AVERAGE(AA61:AA62)*'Fixed data'!$C$3</f>
        <v>-1.1283655723208226</v>
      </c>
      <c r="AB63" s="34">
        <f>AVERAGE(AB61:AB62)*'Fixed data'!$C$3</f>
        <v>-1.1071368052582187</v>
      </c>
      <c r="AC63" s="34">
        <f>AVERAGE(AC61:AC62)*'Fixed data'!$C$3</f>
        <v>-1.0858525597422817</v>
      </c>
      <c r="AD63" s="34">
        <f>AVERAGE(AD61:AD62)*'Fixed data'!$C$3</f>
        <v>-1.0645128357730111</v>
      </c>
      <c r="AE63" s="34">
        <f>AVERAGE(AE61:AE62)*'Fixed data'!$C$3</f>
        <v>-1.0431176333504073</v>
      </c>
      <c r="AF63" s="34">
        <f>AVERAGE(AF61:AF62)*'Fixed data'!$C$3</f>
        <v>-1.0216669524744701</v>
      </c>
      <c r="AG63" s="34">
        <f>AVERAGE(AG61:AG62)*'Fixed data'!$C$3</f>
        <v>-1.0001607931451999</v>
      </c>
      <c r="AH63" s="34">
        <f>AVERAGE(AH61:AH62)*'Fixed data'!$C$3</f>
        <v>-0.97859915536259601</v>
      </c>
      <c r="AI63" s="34">
        <f>AVERAGE(AI61:AI62)*'Fixed data'!$C$3</f>
        <v>-0.95698203912665891</v>
      </c>
      <c r="AJ63" s="34">
        <f>AVERAGE(AJ61:AJ62)*'Fixed data'!$C$3</f>
        <v>-0.93533718366405505</v>
      </c>
      <c r="AK63" s="34">
        <f>AVERAGE(AK61:AK62)*'Fixed data'!$C$3</f>
        <v>-0.91369232820145119</v>
      </c>
      <c r="AL63" s="34">
        <f>AVERAGE(AL61:AL62)*'Fixed data'!$C$3</f>
        <v>-0.89204747273884732</v>
      </c>
      <c r="AM63" s="34">
        <f>AVERAGE(AM61:AM62)*'Fixed data'!$C$3</f>
        <v>-0.87040261727624357</v>
      </c>
      <c r="AN63" s="34">
        <f>AVERAGE(AN61:AN62)*'Fixed data'!$C$3</f>
        <v>-0.84875776181363971</v>
      </c>
      <c r="AO63" s="34">
        <f>AVERAGE(AO61:AO62)*'Fixed data'!$C$3</f>
        <v>-0.82711290635103585</v>
      </c>
      <c r="AP63" s="34">
        <f>AVERAGE(AP61:AP62)*'Fixed data'!$C$3</f>
        <v>-0.80546805088843199</v>
      </c>
      <c r="AQ63" s="34">
        <f>AVERAGE(AQ61:AQ62)*'Fixed data'!$C$3</f>
        <v>-0.78382319542582812</v>
      </c>
      <c r="AR63" s="34">
        <f>AVERAGE(AR61:AR62)*'Fixed data'!$C$3</f>
        <v>-0.76217833996322426</v>
      </c>
      <c r="AS63" s="34">
        <f>AVERAGE(AS61:AS62)*'Fixed data'!$C$3</f>
        <v>-0.74053348450062062</v>
      </c>
      <c r="AT63" s="34">
        <f>AVERAGE(AT61:AT62)*'Fixed data'!$C$3</f>
        <v>-0.71888862903801676</v>
      </c>
      <c r="AU63" s="34">
        <f>AVERAGE(AU61:AU62)*'Fixed data'!$C$3</f>
        <v>-0.69724377357541312</v>
      </c>
      <c r="AV63" s="34">
        <f>AVERAGE(AV61:AV62)*'Fixed data'!$C$3</f>
        <v>-0.67559891811280925</v>
      </c>
      <c r="AW63" s="34">
        <f>AVERAGE(AW61:AW62)*'Fixed data'!$C$3</f>
        <v>-0.65395406265020561</v>
      </c>
      <c r="AX63" s="34">
        <f>AVERAGE(AX61:AX62)*'Fixed data'!$C$3</f>
        <v>-0.63106094198760176</v>
      </c>
      <c r="AY63" s="34">
        <f>AVERAGE(AY61:AY62)*'Fixed data'!$C$3</f>
        <v>-0.59821547310761969</v>
      </c>
      <c r="AZ63" s="34">
        <f>AVERAGE(AZ61:AZ62)*'Fixed data'!$C$3</f>
        <v>-0.55929040519010764</v>
      </c>
      <c r="BA63" s="34">
        <f>AVERAGE(BA61:BA62)*'Fixed data'!$C$3</f>
        <v>-0.52295346688869959</v>
      </c>
      <c r="BB63" s="34">
        <f>AVERAGE(BB61:BB62)*'Fixed data'!$C$3</f>
        <v>-0.48654389276237453</v>
      </c>
      <c r="BC63" s="34">
        <f>AVERAGE(BC61:BC62)*'Fixed data'!$C$3</f>
        <v>-0.45006180885482305</v>
      </c>
      <c r="BD63" s="34">
        <f>AVERAGE(BD61:BD62)*'Fixed data'!$C$3</f>
        <v>-0.41350730257257462</v>
      </c>
    </row>
    <row r="64" spans="1:56" ht="15.75" thickBot="1">
      <c r="A64" s="115"/>
      <c r="B64" s="12" t="s">
        <v>95</v>
      </c>
      <c r="C64" s="12" t="s">
        <v>45</v>
      </c>
      <c r="D64" s="12" t="s">
        <v>40</v>
      </c>
      <c r="E64" s="53">
        <f t="shared" ref="E64:BD64" si="8">E29+E60+E63</f>
        <v>4.4463807935669752</v>
      </c>
      <c r="F64" s="53">
        <f t="shared" si="8"/>
        <v>-0.20560657919735115</v>
      </c>
      <c r="G64" s="53">
        <f t="shared" si="8"/>
        <v>0.7939905886555555</v>
      </c>
      <c r="H64" s="53">
        <f t="shared" si="8"/>
        <v>0.78653504418925047</v>
      </c>
      <c r="I64" s="53">
        <f t="shared" si="8"/>
        <v>0.77900737883808002</v>
      </c>
      <c r="J64" s="53">
        <f t="shared" si="8"/>
        <v>0.77140986298282521</v>
      </c>
      <c r="K64" s="53">
        <f t="shared" si="8"/>
        <v>0.76373686277069142</v>
      </c>
      <c r="L64" s="53">
        <f t="shared" si="8"/>
        <v>0.75597347556115158</v>
      </c>
      <c r="M64" s="53">
        <f t="shared" si="8"/>
        <v>0.7482251987780002</v>
      </c>
      <c r="N64" s="53">
        <f t="shared" si="8"/>
        <v>0.74035621599527068</v>
      </c>
      <c r="O64" s="53">
        <f t="shared" si="8"/>
        <v>0.7324147703325411</v>
      </c>
      <c r="P64" s="53">
        <f t="shared" si="8"/>
        <v>0.72440086178981167</v>
      </c>
      <c r="Q64" s="53">
        <f t="shared" si="8"/>
        <v>0.71631449036708195</v>
      </c>
      <c r="R64" s="53">
        <f t="shared" si="8"/>
        <v>0.70815565606435249</v>
      </c>
      <c r="S64" s="53">
        <f t="shared" si="8"/>
        <v>0.69992435888162308</v>
      </c>
      <c r="T64" s="53">
        <f t="shared" si="8"/>
        <v>-3.6947794011811048</v>
      </c>
      <c r="U64" s="53">
        <f t="shared" si="8"/>
        <v>-5.4153727517327237</v>
      </c>
      <c r="V64" s="53">
        <f t="shared" si="8"/>
        <v>-1.73148879541501</v>
      </c>
      <c r="W64" s="53">
        <f t="shared" si="8"/>
        <v>-1.7116860428412952</v>
      </c>
      <c r="X64" s="53">
        <f t="shared" si="8"/>
        <v>-1.6918278118142467</v>
      </c>
      <c r="Y64" s="53">
        <f t="shared" si="8"/>
        <v>-1.6719141023338655</v>
      </c>
      <c r="Z64" s="53">
        <f t="shared" si="8"/>
        <v>-1.6519449144001503</v>
      </c>
      <c r="AA64" s="53">
        <f t="shared" si="8"/>
        <v>-1.6319202480131021</v>
      </c>
      <c r="AB64" s="53">
        <f t="shared" si="8"/>
        <v>-1.6118401031727205</v>
      </c>
      <c r="AC64" s="53">
        <f t="shared" si="8"/>
        <v>-1.5917044798790059</v>
      </c>
      <c r="AD64" s="53">
        <f t="shared" si="8"/>
        <v>-1.5715133781319575</v>
      </c>
      <c r="AE64" s="53">
        <f t="shared" si="8"/>
        <v>-1.551266797931576</v>
      </c>
      <c r="AF64" s="53">
        <f t="shared" si="8"/>
        <v>-1.5309647392778609</v>
      </c>
      <c r="AG64" s="53">
        <f t="shared" si="8"/>
        <v>-1.5106072021708128</v>
      </c>
      <c r="AH64" s="53">
        <f t="shared" si="8"/>
        <v>-1.4901941866104313</v>
      </c>
      <c r="AI64" s="53">
        <f t="shared" si="8"/>
        <v>-1.4697256925967164</v>
      </c>
      <c r="AJ64" s="53">
        <f t="shared" si="8"/>
        <v>-1.4480808371341125</v>
      </c>
      <c r="AK64" s="53">
        <f t="shared" si="8"/>
        <v>-1.4264359816715086</v>
      </c>
      <c r="AL64" s="53">
        <f t="shared" si="8"/>
        <v>-1.4047911262089048</v>
      </c>
      <c r="AM64" s="53">
        <f t="shared" si="8"/>
        <v>-1.3831462707463009</v>
      </c>
      <c r="AN64" s="53">
        <f t="shared" si="8"/>
        <v>-1.3615014152836973</v>
      </c>
      <c r="AO64" s="53">
        <f t="shared" si="8"/>
        <v>-1.3398565598210932</v>
      </c>
      <c r="AP64" s="53">
        <f t="shared" si="8"/>
        <v>-1.3182117043584896</v>
      </c>
      <c r="AQ64" s="53">
        <f t="shared" si="8"/>
        <v>-1.2965668488958855</v>
      </c>
      <c r="AR64" s="53">
        <f t="shared" si="8"/>
        <v>-1.2749219934332818</v>
      </c>
      <c r="AS64" s="53">
        <f t="shared" si="8"/>
        <v>-1.2532771379706782</v>
      </c>
      <c r="AT64" s="53">
        <f t="shared" si="8"/>
        <v>-1.2316322825080741</v>
      </c>
      <c r="AU64" s="53">
        <f t="shared" si="8"/>
        <v>-1.2099874270454705</v>
      </c>
      <c r="AV64" s="53">
        <f t="shared" si="8"/>
        <v>-1.1883425715828668</v>
      </c>
      <c r="AW64" s="53">
        <f t="shared" si="8"/>
        <v>-1.1666977161202632</v>
      </c>
      <c r="AX64" s="53">
        <f t="shared" si="8"/>
        <v>-1.1308825954576593</v>
      </c>
      <c r="AY64" s="53">
        <f t="shared" si="8"/>
        <v>-1.4584546428252283</v>
      </c>
      <c r="AZ64" s="53">
        <f t="shared" si="8"/>
        <v>-1.3108552900278594</v>
      </c>
      <c r="BA64" s="53">
        <f t="shared" si="8"/>
        <v>-1.2760237084032475</v>
      </c>
      <c r="BB64" s="53">
        <f t="shared" si="8"/>
        <v>-1.2411164722136685</v>
      </c>
      <c r="BC64" s="53">
        <f t="shared" si="8"/>
        <v>-1.2061345257824732</v>
      </c>
      <c r="BD64" s="53">
        <f t="shared" si="8"/>
        <v>-1.1710787381189789</v>
      </c>
    </row>
    <row r="65" spans="1:56" ht="12.75" customHeight="1">
      <c r="A65" s="190"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c r="A66" s="191"/>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c r="A67" s="191"/>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c r="A68" s="191"/>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c r="A69" s="191"/>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c r="A70" s="191"/>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c r="A71" s="191"/>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c r="A72" s="191"/>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c r="A73" s="191"/>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c r="A74" s="191"/>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c r="A75" s="191"/>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c r="A76" s="192"/>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c r="A77" s="75"/>
      <c r="B77" s="14" t="s">
        <v>16</v>
      </c>
      <c r="C77" s="14"/>
      <c r="D77" s="14" t="s">
        <v>40</v>
      </c>
      <c r="E77" s="54">
        <f>IF('Fixed data'!$G$19=FALSE,E64+E76,E64)</f>
        <v>4.4463807935669752</v>
      </c>
      <c r="F77" s="54">
        <f>IF('Fixed data'!$G$19=FALSE,F64+F76,F64)</f>
        <v>-0.20560657919735115</v>
      </c>
      <c r="G77" s="54">
        <f>IF('Fixed data'!$G$19=FALSE,G64+G76,G64)</f>
        <v>0.7939905886555555</v>
      </c>
      <c r="H77" s="54">
        <f>IF('Fixed data'!$G$19=FALSE,H64+H76,H64)</f>
        <v>0.78653504418925047</v>
      </c>
      <c r="I77" s="54">
        <f>IF('Fixed data'!$G$19=FALSE,I64+I76,I64)</f>
        <v>0.77900737883808002</v>
      </c>
      <c r="J77" s="54">
        <f>IF('Fixed data'!$G$19=FALSE,J64+J76,J64)</f>
        <v>0.77140986298282521</v>
      </c>
      <c r="K77" s="54">
        <f>IF('Fixed data'!$G$19=FALSE,K64+K76,K64)</f>
        <v>0.76373686277069142</v>
      </c>
      <c r="L77" s="54">
        <f>IF('Fixed data'!$G$19=FALSE,L64+L76,L64)</f>
        <v>0.75597347556115158</v>
      </c>
      <c r="M77" s="54">
        <f>IF('Fixed data'!$G$19=FALSE,M64+M76,M64)</f>
        <v>0.7482251987780002</v>
      </c>
      <c r="N77" s="54">
        <f>IF('Fixed data'!$G$19=FALSE,N64+N76,N64)</f>
        <v>0.74035621599527068</v>
      </c>
      <c r="O77" s="54">
        <f>IF('Fixed data'!$G$19=FALSE,O64+O76,O64)</f>
        <v>0.7324147703325411</v>
      </c>
      <c r="P77" s="54">
        <f>IF('Fixed data'!$G$19=FALSE,P64+P76,P64)</f>
        <v>0.72440086178981167</v>
      </c>
      <c r="Q77" s="54">
        <f>IF('Fixed data'!$G$19=FALSE,Q64+Q76,Q64)</f>
        <v>0.71631449036708195</v>
      </c>
      <c r="R77" s="54">
        <f>IF('Fixed data'!$G$19=FALSE,R64+R76,R64)</f>
        <v>0.70815565606435249</v>
      </c>
      <c r="S77" s="54">
        <f>IF('Fixed data'!$G$19=FALSE,S64+S76,S64)</f>
        <v>0.69992435888162308</v>
      </c>
      <c r="T77" s="54">
        <f>IF('Fixed data'!$G$19=FALSE,T64+T76,T64)</f>
        <v>-3.6947794011811048</v>
      </c>
      <c r="U77" s="54">
        <f>IF('Fixed data'!$G$19=FALSE,U64+U76,U64)</f>
        <v>-5.4153727517327237</v>
      </c>
      <c r="V77" s="54">
        <f>IF('Fixed data'!$G$19=FALSE,V64+V76,V64)</f>
        <v>-1.73148879541501</v>
      </c>
      <c r="W77" s="54">
        <f>IF('Fixed data'!$G$19=FALSE,W64+W76,W64)</f>
        <v>-1.7116860428412952</v>
      </c>
      <c r="X77" s="54">
        <f>IF('Fixed data'!$G$19=FALSE,X64+X76,X64)</f>
        <v>-1.6918278118142467</v>
      </c>
      <c r="Y77" s="54">
        <f>IF('Fixed data'!$G$19=FALSE,Y64+Y76,Y64)</f>
        <v>-1.6719141023338655</v>
      </c>
      <c r="Z77" s="54">
        <f>IF('Fixed data'!$G$19=FALSE,Z64+Z76,Z64)</f>
        <v>-1.6519449144001503</v>
      </c>
      <c r="AA77" s="54">
        <f>IF('Fixed data'!$G$19=FALSE,AA64+AA76,AA64)</f>
        <v>-1.6319202480131021</v>
      </c>
      <c r="AB77" s="54">
        <f>IF('Fixed data'!$G$19=FALSE,AB64+AB76,AB64)</f>
        <v>-1.6118401031727205</v>
      </c>
      <c r="AC77" s="54">
        <f>IF('Fixed data'!$G$19=FALSE,AC64+AC76,AC64)</f>
        <v>-1.5917044798790059</v>
      </c>
      <c r="AD77" s="54">
        <f>IF('Fixed data'!$G$19=FALSE,AD64+AD76,AD64)</f>
        <v>-1.5715133781319575</v>
      </c>
      <c r="AE77" s="54">
        <f>IF('Fixed data'!$G$19=FALSE,AE64+AE76,AE64)</f>
        <v>-1.551266797931576</v>
      </c>
      <c r="AF77" s="54">
        <f>IF('Fixed data'!$G$19=FALSE,AF64+AF76,AF64)</f>
        <v>-1.5309647392778609</v>
      </c>
      <c r="AG77" s="54">
        <f>IF('Fixed data'!$G$19=FALSE,AG64+AG76,AG64)</f>
        <v>-1.5106072021708128</v>
      </c>
      <c r="AH77" s="54">
        <f>IF('Fixed data'!$G$19=FALSE,AH64+AH76,AH64)</f>
        <v>-1.4901941866104313</v>
      </c>
      <c r="AI77" s="54">
        <f>IF('Fixed data'!$G$19=FALSE,AI64+AI76,AI64)</f>
        <v>-1.4697256925967164</v>
      </c>
      <c r="AJ77" s="54">
        <f>IF('Fixed data'!$G$19=FALSE,AJ64+AJ76,AJ64)</f>
        <v>-1.4480808371341125</v>
      </c>
      <c r="AK77" s="54">
        <f>IF('Fixed data'!$G$19=FALSE,AK64+AK76,AK64)</f>
        <v>-1.4264359816715086</v>
      </c>
      <c r="AL77" s="54">
        <f>IF('Fixed data'!$G$19=FALSE,AL64+AL76,AL64)</f>
        <v>-1.4047911262089048</v>
      </c>
      <c r="AM77" s="54">
        <f>IF('Fixed data'!$G$19=FALSE,AM64+AM76,AM64)</f>
        <v>-1.3831462707463009</v>
      </c>
      <c r="AN77" s="54">
        <f>IF('Fixed data'!$G$19=FALSE,AN64+AN76,AN64)</f>
        <v>-1.3615014152836973</v>
      </c>
      <c r="AO77" s="54">
        <f>IF('Fixed data'!$G$19=FALSE,AO64+AO76,AO64)</f>
        <v>-1.3398565598210932</v>
      </c>
      <c r="AP77" s="54">
        <f>IF('Fixed data'!$G$19=FALSE,AP64+AP76,AP64)</f>
        <v>-1.3182117043584896</v>
      </c>
      <c r="AQ77" s="54">
        <f>IF('Fixed data'!$G$19=FALSE,AQ64+AQ76,AQ64)</f>
        <v>-1.2965668488958855</v>
      </c>
      <c r="AR77" s="54">
        <f>IF('Fixed data'!$G$19=FALSE,AR64+AR76,AR64)</f>
        <v>-1.2749219934332818</v>
      </c>
      <c r="AS77" s="54">
        <f>IF('Fixed data'!$G$19=FALSE,AS64+AS76,AS64)</f>
        <v>-1.2532771379706782</v>
      </c>
      <c r="AT77" s="54">
        <f>IF('Fixed data'!$G$19=FALSE,AT64+AT76,AT64)</f>
        <v>-1.2316322825080741</v>
      </c>
      <c r="AU77" s="54">
        <f>IF('Fixed data'!$G$19=FALSE,AU64+AU76,AU64)</f>
        <v>-1.2099874270454705</v>
      </c>
      <c r="AV77" s="54">
        <f>IF('Fixed data'!$G$19=FALSE,AV64+AV76,AV64)</f>
        <v>-1.1883425715828668</v>
      </c>
      <c r="AW77" s="54">
        <f>IF('Fixed data'!$G$19=FALSE,AW64+AW76,AW64)</f>
        <v>-1.1666977161202632</v>
      </c>
      <c r="AX77" s="54">
        <f>IF('Fixed data'!$G$19=FALSE,AX64+AX76,AX64)</f>
        <v>-1.1308825954576593</v>
      </c>
      <c r="AY77" s="54">
        <f>IF('Fixed data'!$G$19=FALSE,AY64+AY76,AY64)</f>
        <v>-1.4584546428252283</v>
      </c>
      <c r="AZ77" s="54">
        <f>IF('Fixed data'!$G$19=FALSE,AZ64+AZ76,AZ64)</f>
        <v>-1.3108552900278594</v>
      </c>
      <c r="BA77" s="54">
        <f>IF('Fixed data'!$G$19=FALSE,BA64+BA76,BA64)</f>
        <v>-1.2760237084032475</v>
      </c>
      <c r="BB77" s="54">
        <f>IF('Fixed data'!$G$19=FALSE,BB64+BB76,BB64)</f>
        <v>-1.2411164722136685</v>
      </c>
      <c r="BC77" s="54">
        <f>IF('Fixed data'!$G$19=FALSE,BC64+BC76,BC64)</f>
        <v>-1.2061345257824732</v>
      </c>
      <c r="BD77" s="54">
        <f>IF('Fixed data'!$G$19=FALSE,BD64+BD76,BD64)</f>
        <v>-1.1710787381189789</v>
      </c>
    </row>
    <row r="78" spans="1:56" ht="15.75" outlineLevel="1">
      <c r="A78" s="75"/>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c r="A79" s="75"/>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c r="A80" s="75"/>
      <c r="B80" s="11" t="s">
        <v>17</v>
      </c>
      <c r="C80" s="14"/>
      <c r="D80" s="9" t="s">
        <v>40</v>
      </c>
      <c r="E80" s="55">
        <f>IF('Fixed data'!$G$19=TRUE,(E77-SUM(E70:E71))*E78+SUM(E70:E71)*E79,E77*E78)</f>
        <v>4.2960200904028749</v>
      </c>
      <c r="F80" s="55">
        <f t="shared" ref="F80:BD80" si="10">F77*F78</f>
        <v>-0.19193594174645959</v>
      </c>
      <c r="G80" s="55">
        <f t="shared" si="10"/>
        <v>0.71613401980693747</v>
      </c>
      <c r="H80" s="55">
        <f t="shared" si="10"/>
        <v>0.68541985107127545</v>
      </c>
      <c r="I80" s="55">
        <f t="shared" si="10"/>
        <v>0.65590330976645628</v>
      </c>
      <c r="J80" s="55">
        <f t="shared" si="10"/>
        <v>0.62754242056188358</v>
      </c>
      <c r="K80" s="55">
        <f t="shared" si="10"/>
        <v>0.60029027047878192</v>
      </c>
      <c r="L80" s="55">
        <f t="shared" si="10"/>
        <v>0.57409499353410176</v>
      </c>
      <c r="M80" s="55">
        <f t="shared" si="10"/>
        <v>0.54899600251614933</v>
      </c>
      <c r="N80" s="55">
        <f t="shared" si="10"/>
        <v>0.52485245036602313</v>
      </c>
      <c r="O80" s="55">
        <f t="shared" si="10"/>
        <v>0.50166435761126593</v>
      </c>
      <c r="P80" s="55">
        <f t="shared" si="10"/>
        <v>0.47939639159874903</v>
      </c>
      <c r="Q80" s="55">
        <f t="shared" si="10"/>
        <v>0.45801445994920204</v>
      </c>
      <c r="R80" s="55">
        <f t="shared" si="10"/>
        <v>0.43748566899798758</v>
      </c>
      <c r="S80" s="55">
        <f t="shared" si="10"/>
        <v>0.417778283563422</v>
      </c>
      <c r="T80" s="55">
        <f t="shared" si="10"/>
        <v>-2.1308011231431654</v>
      </c>
      <c r="U80" s="55">
        <f t="shared" si="10"/>
        <v>-3.0174661643125007</v>
      </c>
      <c r="V80" s="55">
        <f t="shared" si="10"/>
        <v>-0.93216628101822918</v>
      </c>
      <c r="W80" s="55">
        <f t="shared" si="10"/>
        <v>-0.89034323533952786</v>
      </c>
      <c r="X80" s="55">
        <f t="shared" si="10"/>
        <v>-0.85025494055052486</v>
      </c>
      <c r="Y80" s="55">
        <f t="shared" si="10"/>
        <v>-0.81183284012869761</v>
      </c>
      <c r="Z80" s="55">
        <f t="shared" si="10"/>
        <v>-0.77501099856511202</v>
      </c>
      <c r="AA80" s="55">
        <f t="shared" si="10"/>
        <v>-0.73972600357386331</v>
      </c>
      <c r="AB80" s="55">
        <f t="shared" si="10"/>
        <v>-0.70591687188164054</v>
      </c>
      <c r="AC80" s="55">
        <f t="shared" si="10"/>
        <v>-0.67352495846835492</v>
      </c>
      <c r="AD80" s="55">
        <f t="shared" si="10"/>
        <v>-0.64249386913434525</v>
      </c>
      <c r="AE80" s="55">
        <f t="shared" si="10"/>
        <v>-0.61276937627411843</v>
      </c>
      <c r="AF80" s="55">
        <f t="shared" si="10"/>
        <v>-0.58429933774084797</v>
      </c>
      <c r="AG80" s="55">
        <f t="shared" si="10"/>
        <v>-0.55703361868999135</v>
      </c>
      <c r="AH80" s="55">
        <f t="shared" si="10"/>
        <v>-0.53092401629435526</v>
      </c>
      <c r="AI80" s="55">
        <f t="shared" si="10"/>
        <v>-0.58787138395164362</v>
      </c>
      <c r="AJ80" s="55">
        <f t="shared" si="10"/>
        <v>-0.56234341748323569</v>
      </c>
      <c r="AK80" s="55">
        <f t="shared" si="10"/>
        <v>-0.5378038043772474</v>
      </c>
      <c r="AL80" s="55">
        <f t="shared" si="10"/>
        <v>-0.51421662695248749</v>
      </c>
      <c r="AM80" s="55">
        <f t="shared" si="10"/>
        <v>-0.49154722136382006</v>
      </c>
      <c r="AN80" s="55">
        <f t="shared" si="10"/>
        <v>-0.46976213503344522</v>
      </c>
      <c r="AO80" s="55">
        <f t="shared" si="10"/>
        <v>-0.44882908549823447</v>
      </c>
      <c r="AP80" s="55">
        <f t="shared" si="10"/>
        <v>-0.42871692062674899</v>
      </c>
      <c r="AQ80" s="55">
        <f t="shared" si="10"/>
        <v>-0.40939558016105954</v>
      </c>
      <c r="AR80" s="55">
        <f t="shared" si="10"/>
        <v>-0.39083605853995101</v>
      </c>
      <c r="AS80" s="55">
        <f t="shared" si="10"/>
        <v>-0.37301036896148498</v>
      </c>
      <c r="AT80" s="55">
        <f t="shared" si="10"/>
        <v>-0.35589150864427177</v>
      </c>
      <c r="AU80" s="55">
        <f t="shared" si="10"/>
        <v>-0.3394534252481054</v>
      </c>
      <c r="AV80" s="55">
        <f t="shared" si="10"/>
        <v>-0.32367098441589731</v>
      </c>
      <c r="AW80" s="55">
        <f t="shared" si="10"/>
        <v>-0.30851993840007813</v>
      </c>
      <c r="AX80" s="55">
        <f t="shared" si="10"/>
        <v>-0.2903388710505807</v>
      </c>
      <c r="AY80" s="55">
        <f t="shared" si="10"/>
        <v>-0.36353260304619833</v>
      </c>
      <c r="AZ80" s="55">
        <f t="shared" si="10"/>
        <v>-0.31722540840433</v>
      </c>
      <c r="BA80" s="55">
        <f t="shared" si="10"/>
        <v>-0.29980214312234804</v>
      </c>
      <c r="BB80" s="55">
        <f t="shared" si="10"/>
        <v>-0.28310745415562127</v>
      </c>
      <c r="BC80" s="55">
        <f t="shared" si="10"/>
        <v>-0.26711439272799969</v>
      </c>
      <c r="BD80" s="55">
        <f t="shared" si="10"/>
        <v>-0.25179691880119742</v>
      </c>
    </row>
    <row r="81" spans="1:56">
      <c r="A81" s="75"/>
      <c r="B81" s="15" t="s">
        <v>18</v>
      </c>
      <c r="C81" s="15"/>
      <c r="D81" s="14" t="s">
        <v>40</v>
      </c>
      <c r="E81" s="56">
        <f>+E80</f>
        <v>4.2960200904028749</v>
      </c>
      <c r="F81" s="56">
        <f t="shared" ref="F81:BD81" si="11">+E81+F80</f>
        <v>4.1040841486564155</v>
      </c>
      <c r="G81" s="56">
        <f t="shared" si="11"/>
        <v>4.8202181684633532</v>
      </c>
      <c r="H81" s="56">
        <f t="shared" si="11"/>
        <v>5.5056380195346284</v>
      </c>
      <c r="I81" s="56">
        <f t="shared" si="11"/>
        <v>6.1615413293010848</v>
      </c>
      <c r="J81" s="56">
        <f t="shared" si="11"/>
        <v>6.7890837498629679</v>
      </c>
      <c r="K81" s="56">
        <f t="shared" si="11"/>
        <v>7.3893740203417497</v>
      </c>
      <c r="L81" s="56">
        <f t="shared" si="11"/>
        <v>7.9634690138758515</v>
      </c>
      <c r="M81" s="56">
        <f t="shared" si="11"/>
        <v>8.5124650163920013</v>
      </c>
      <c r="N81" s="56">
        <f t="shared" si="11"/>
        <v>9.0373174667580241</v>
      </c>
      <c r="O81" s="56">
        <f t="shared" si="11"/>
        <v>9.5389818243692908</v>
      </c>
      <c r="P81" s="56">
        <f t="shared" si="11"/>
        <v>10.01837821596804</v>
      </c>
      <c r="Q81" s="56">
        <f t="shared" si="11"/>
        <v>10.476392675917243</v>
      </c>
      <c r="R81" s="56">
        <f t="shared" si="11"/>
        <v>10.913878344915231</v>
      </c>
      <c r="S81" s="56">
        <f t="shared" si="11"/>
        <v>11.331656628478653</v>
      </c>
      <c r="T81" s="56">
        <f t="shared" si="11"/>
        <v>9.2008555053354879</v>
      </c>
      <c r="U81" s="56">
        <f t="shared" si="11"/>
        <v>6.1833893410229877</v>
      </c>
      <c r="V81" s="56">
        <f t="shared" si="11"/>
        <v>5.251223060004758</v>
      </c>
      <c r="W81" s="56">
        <f t="shared" si="11"/>
        <v>4.3608798246652301</v>
      </c>
      <c r="X81" s="56">
        <f t="shared" si="11"/>
        <v>3.510624884114705</v>
      </c>
      <c r="Y81" s="56">
        <f t="shared" si="11"/>
        <v>2.6987920439860074</v>
      </c>
      <c r="Z81" s="56">
        <f t="shared" si="11"/>
        <v>1.9237810454208955</v>
      </c>
      <c r="AA81" s="56">
        <f t="shared" si="11"/>
        <v>1.1840550418470321</v>
      </c>
      <c r="AB81" s="56">
        <f t="shared" si="11"/>
        <v>0.4781381699653916</v>
      </c>
      <c r="AC81" s="56">
        <f t="shared" si="11"/>
        <v>-0.19538678850296332</v>
      </c>
      <c r="AD81" s="56">
        <f t="shared" si="11"/>
        <v>-0.83788065763730857</v>
      </c>
      <c r="AE81" s="56">
        <f t="shared" si="11"/>
        <v>-1.450650033911427</v>
      </c>
      <c r="AF81" s="56">
        <f t="shared" si="11"/>
        <v>-2.0349493716522749</v>
      </c>
      <c r="AG81" s="56">
        <f t="shared" si="11"/>
        <v>-2.5919829903422662</v>
      </c>
      <c r="AH81" s="56">
        <f t="shared" si="11"/>
        <v>-3.1229070066366216</v>
      </c>
      <c r="AI81" s="56">
        <f t="shared" si="11"/>
        <v>-3.7107783905882652</v>
      </c>
      <c r="AJ81" s="56">
        <f t="shared" si="11"/>
        <v>-4.273121808071501</v>
      </c>
      <c r="AK81" s="56">
        <f t="shared" si="11"/>
        <v>-4.8109256124487487</v>
      </c>
      <c r="AL81" s="56">
        <f t="shared" si="11"/>
        <v>-5.3251422394012362</v>
      </c>
      <c r="AM81" s="56">
        <f t="shared" si="11"/>
        <v>-5.8166894607650566</v>
      </c>
      <c r="AN81" s="56">
        <f t="shared" si="11"/>
        <v>-6.2864515957985017</v>
      </c>
      <c r="AO81" s="56">
        <f t="shared" si="11"/>
        <v>-6.7352806812967358</v>
      </c>
      <c r="AP81" s="56">
        <f t="shared" si="11"/>
        <v>-7.1639976019234846</v>
      </c>
      <c r="AQ81" s="56">
        <f t="shared" si="11"/>
        <v>-7.5733931820845442</v>
      </c>
      <c r="AR81" s="56">
        <f t="shared" si="11"/>
        <v>-7.964229240624495</v>
      </c>
      <c r="AS81" s="56">
        <f t="shared" si="11"/>
        <v>-8.3372396095859802</v>
      </c>
      <c r="AT81" s="56">
        <f t="shared" si="11"/>
        <v>-8.6931311182302515</v>
      </c>
      <c r="AU81" s="56">
        <f t="shared" si="11"/>
        <v>-9.0325845434783574</v>
      </c>
      <c r="AV81" s="56">
        <f t="shared" si="11"/>
        <v>-9.3562555278942554</v>
      </c>
      <c r="AW81" s="56">
        <f t="shared" si="11"/>
        <v>-9.6647754662943335</v>
      </c>
      <c r="AX81" s="56">
        <f t="shared" si="11"/>
        <v>-9.9551143373449147</v>
      </c>
      <c r="AY81" s="56">
        <f t="shared" si="11"/>
        <v>-10.318646940391114</v>
      </c>
      <c r="AZ81" s="56">
        <f t="shared" si="11"/>
        <v>-10.635872348795443</v>
      </c>
      <c r="BA81" s="56">
        <f t="shared" si="11"/>
        <v>-10.935674491917791</v>
      </c>
      <c r="BB81" s="56">
        <f t="shared" si="11"/>
        <v>-11.218781946073412</v>
      </c>
      <c r="BC81" s="56">
        <f t="shared" si="11"/>
        <v>-11.48589633880141</v>
      </c>
      <c r="BD81" s="56">
        <f t="shared" si="11"/>
        <v>-11.737693257602608</v>
      </c>
    </row>
    <row r="82" spans="1:56">
      <c r="A82" s="75"/>
      <c r="B82" s="14"/>
    </row>
    <row r="83" spans="1:56">
      <c r="A83" s="75"/>
    </row>
    <row r="84" spans="1:56">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c r="A86" s="193"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c r="A87" s="193"/>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c r="A88" s="193"/>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c r="A89" s="193"/>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c r="A90" s="193"/>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c r="A91" s="193"/>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c r="A92" s="193"/>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c r="A93" s="193"/>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c r="C94" s="36"/>
    </row>
    <row r="95" spans="1:56" ht="16.5">
      <c r="A95" s="86"/>
      <c r="C95" s="36"/>
    </row>
    <row r="96" spans="1:56" ht="16.5">
      <c r="A96" s="86">
        <v>1</v>
      </c>
      <c r="B96" s="4" t="s">
        <v>335</v>
      </c>
    </row>
    <row r="97" spans="1:3">
      <c r="B97" s="70" t="s">
        <v>155</v>
      </c>
    </row>
    <row r="98" spans="1:3">
      <c r="B98" s="4" t="s">
        <v>319</v>
      </c>
    </row>
    <row r="99" spans="1:3">
      <c r="B99" s="4" t="s">
        <v>337</v>
      </c>
    </row>
    <row r="100" spans="1:3" ht="16.5">
      <c r="A100" s="86">
        <v>2</v>
      </c>
      <c r="B100" s="70" t="s">
        <v>154</v>
      </c>
    </row>
    <row r="105" spans="1:3">
      <c r="C105" s="36"/>
    </row>
    <row r="170" spans="2:2">
      <c r="B170" s="4" t="s">
        <v>198</v>
      </c>
    </row>
    <row r="171" spans="2:2">
      <c r="B171" s="4" t="s">
        <v>197</v>
      </c>
    </row>
    <row r="172" spans="2:2">
      <c r="B172" s="4" t="s">
        <v>320</v>
      </c>
    </row>
    <row r="173" spans="2:2">
      <c r="B173" s="4" t="s">
        <v>158</v>
      </c>
    </row>
    <row r="174" spans="2:2">
      <c r="B174" s="4" t="s">
        <v>159</v>
      </c>
    </row>
    <row r="175" spans="2:2">
      <c r="B175" s="4" t="s">
        <v>160</v>
      </c>
    </row>
    <row r="176" spans="2:2">
      <c r="B176" s="4" t="s">
        <v>161</v>
      </c>
    </row>
    <row r="177" spans="2:2">
      <c r="B177" s="4" t="s">
        <v>162</v>
      </c>
    </row>
    <row r="178" spans="2:2">
      <c r="B178" s="4" t="s">
        <v>163</v>
      </c>
    </row>
    <row r="179" spans="2:2">
      <c r="B179" s="4" t="s">
        <v>164</v>
      </c>
    </row>
    <row r="180" spans="2:2">
      <c r="B180" s="4" t="s">
        <v>165</v>
      </c>
    </row>
    <row r="181" spans="2:2">
      <c r="B181" s="4" t="s">
        <v>166</v>
      </c>
    </row>
    <row r="182" spans="2:2">
      <c r="B182" s="4" t="s">
        <v>199</v>
      </c>
    </row>
    <row r="183" spans="2:2">
      <c r="B183" s="4" t="s">
        <v>167</v>
      </c>
    </row>
    <row r="184" spans="2:2">
      <c r="B184" s="4" t="s">
        <v>168</v>
      </c>
    </row>
    <row r="185" spans="2:2">
      <c r="B185" s="4" t="s">
        <v>169</v>
      </c>
    </row>
    <row r="186" spans="2:2">
      <c r="B186" s="4" t="s">
        <v>170</v>
      </c>
    </row>
    <row r="187" spans="2:2">
      <c r="B187" s="4" t="s">
        <v>171</v>
      </c>
    </row>
    <row r="188" spans="2:2">
      <c r="B188" s="4" t="s">
        <v>172</v>
      </c>
    </row>
    <row r="189" spans="2:2">
      <c r="B189" s="4" t="s">
        <v>173</v>
      </c>
    </row>
    <row r="190" spans="2:2">
      <c r="B190" s="4" t="s">
        <v>174</v>
      </c>
    </row>
    <row r="191" spans="2:2">
      <c r="B191" s="4" t="s">
        <v>175</v>
      </c>
    </row>
    <row r="192" spans="2:2">
      <c r="B192" s="4" t="s">
        <v>200</v>
      </c>
    </row>
    <row r="193" spans="2:2">
      <c r="B193" s="4" t="s">
        <v>201</v>
      </c>
    </row>
    <row r="194" spans="2:2">
      <c r="B194" s="4" t="s">
        <v>176</v>
      </c>
    </row>
    <row r="195" spans="2:2">
      <c r="B195" s="4" t="s">
        <v>177</v>
      </c>
    </row>
    <row r="196" spans="2:2">
      <c r="B196" s="4" t="s">
        <v>178</v>
      </c>
    </row>
    <row r="197" spans="2:2">
      <c r="B197" s="4" t="s">
        <v>179</v>
      </c>
    </row>
    <row r="198" spans="2:2">
      <c r="B198" s="4" t="s">
        <v>180</v>
      </c>
    </row>
    <row r="199" spans="2:2">
      <c r="B199" s="4" t="s">
        <v>181</v>
      </c>
    </row>
    <row r="200" spans="2:2">
      <c r="B200" s="4" t="s">
        <v>182</v>
      </c>
    </row>
    <row r="201" spans="2:2">
      <c r="B201" s="4" t="s">
        <v>183</v>
      </c>
    </row>
    <row r="202" spans="2:2">
      <c r="B202" s="4" t="s">
        <v>184</v>
      </c>
    </row>
    <row r="203" spans="2:2">
      <c r="B203" s="4" t="s">
        <v>185</v>
      </c>
    </row>
    <row r="204" spans="2:2">
      <c r="B204" s="4" t="s">
        <v>186</v>
      </c>
    </row>
    <row r="205" spans="2:2">
      <c r="B205" s="4" t="s">
        <v>187</v>
      </c>
    </row>
    <row r="206" spans="2:2">
      <c r="B206" s="4" t="s">
        <v>188</v>
      </c>
    </row>
    <row r="207" spans="2:2">
      <c r="B207" s="4" t="s">
        <v>189</v>
      </c>
    </row>
    <row r="208" spans="2:2">
      <c r="B208" s="4" t="s">
        <v>190</v>
      </c>
    </row>
    <row r="209" spans="2:2">
      <c r="B209" s="4" t="s">
        <v>191</v>
      </c>
    </row>
    <row r="210" spans="2:2">
      <c r="B210" s="4" t="s">
        <v>192</v>
      </c>
    </row>
    <row r="211" spans="2:2">
      <c r="B211" s="4" t="s">
        <v>193</v>
      </c>
    </row>
    <row r="212" spans="2:2">
      <c r="B212" s="4" t="s">
        <v>194</v>
      </c>
    </row>
    <row r="213" spans="2:2">
      <c r="B213" s="4" t="s">
        <v>195</v>
      </c>
    </row>
    <row r="214" spans="2:2">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election activeCell="F7" sqref="F7"/>
    </sheetView>
  </sheetViews>
  <sheetFormatPr defaultRowHeight="15"/>
  <cols>
    <col min="1" max="1" width="5.85546875" style="145" customWidth="1"/>
    <col min="2" max="2" width="64.85546875" style="145" customWidth="1"/>
    <col min="3" max="16384" width="9.140625" style="145"/>
  </cols>
  <sheetData>
    <row r="1" spans="1:7" ht="18.75">
      <c r="A1" s="1" t="s">
        <v>382</v>
      </c>
    </row>
    <row r="2" spans="1:7">
      <c r="A2" s="145" t="s">
        <v>78</v>
      </c>
    </row>
    <row r="3" spans="1:7" ht="16.5" customHeight="1">
      <c r="B3" s="27"/>
      <c r="C3" s="27"/>
      <c r="D3" s="27"/>
    </row>
    <row r="4" spans="1:7" ht="66" customHeight="1">
      <c r="A4" s="148">
        <v>1</v>
      </c>
      <c r="B4" s="199" t="s">
        <v>381</v>
      </c>
      <c r="C4" s="200"/>
      <c r="D4" s="201"/>
    </row>
    <row r="5" spans="1:7">
      <c r="A5" s="148"/>
      <c r="B5" s="147"/>
    </row>
    <row r="6" spans="1:7">
      <c r="A6" s="148"/>
      <c r="B6" s="147"/>
    </row>
    <row r="7" spans="1:7">
      <c r="A7" s="148"/>
      <c r="B7" s="147"/>
    </row>
    <row r="8" spans="1:7">
      <c r="A8" s="148"/>
      <c r="B8" s="147"/>
    </row>
    <row r="10" spans="1:7">
      <c r="B10" s="134"/>
      <c r="C10" s="135"/>
    </row>
    <row r="11" spans="1:7">
      <c r="B11" s="136"/>
      <c r="C11" s="137"/>
    </row>
    <row r="12" spans="1:7">
      <c r="B12" s="138"/>
      <c r="C12" s="139"/>
    </row>
    <row r="13" spans="1:7">
      <c r="A13" s="140"/>
      <c r="B13" s="136"/>
      <c r="C13" s="137"/>
      <c r="D13" s="140"/>
      <c r="E13" s="140"/>
      <c r="F13" s="140"/>
      <c r="G13" s="140"/>
    </row>
    <row r="14" spans="1:7">
      <c r="A14" s="140"/>
      <c r="B14" s="136"/>
      <c r="C14" s="137"/>
      <c r="D14" s="140"/>
      <c r="E14" s="140"/>
      <c r="F14" s="140"/>
      <c r="G14" s="140"/>
    </row>
    <row r="15" spans="1:7">
      <c r="A15" s="140"/>
      <c r="B15" s="136"/>
      <c r="C15" s="137"/>
      <c r="D15" s="140"/>
      <c r="E15" s="140"/>
      <c r="F15" s="140"/>
      <c r="G15" s="140"/>
    </row>
    <row r="16" spans="1:7">
      <c r="A16" s="140"/>
      <c r="B16" s="136"/>
      <c r="C16" s="137"/>
      <c r="D16" s="140"/>
      <c r="E16" s="140"/>
      <c r="F16" s="140"/>
      <c r="G16" s="140"/>
    </row>
    <row r="17" spans="1:7">
      <c r="A17" s="140"/>
      <c r="B17" s="136"/>
      <c r="C17" s="137"/>
      <c r="D17" s="140"/>
      <c r="E17" s="140"/>
      <c r="F17" s="140"/>
      <c r="G17" s="140"/>
    </row>
    <row r="18" spans="1:7">
      <c r="A18" s="140"/>
      <c r="B18" s="136"/>
      <c r="C18" s="137"/>
      <c r="D18" s="140"/>
      <c r="E18" s="140"/>
      <c r="F18" s="140"/>
      <c r="G18" s="140"/>
    </row>
    <row r="19" spans="1:7">
      <c r="A19" s="140"/>
      <c r="B19" s="140"/>
      <c r="C19" s="140"/>
      <c r="D19" s="140"/>
      <c r="E19" s="140"/>
      <c r="F19" s="140"/>
      <c r="G19" s="140"/>
    </row>
  </sheetData>
  <mergeCells count="1">
    <mergeCell ref="B4:D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6" sqref="C6"/>
    </sheetView>
  </sheetViews>
  <sheetFormatPr defaultColWidth="9.140625" defaultRowHeight="15"/>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c r="B1" s="99" t="s">
        <v>79</v>
      </c>
    </row>
    <row r="2" spans="2:3">
      <c r="B2" s="25"/>
    </row>
    <row r="3" spans="2:3">
      <c r="B3" s="25"/>
    </row>
    <row r="4" spans="2:3">
      <c r="B4" s="89" t="s">
        <v>14</v>
      </c>
      <c r="C4" s="89" t="s">
        <v>26</v>
      </c>
    </row>
    <row r="5" spans="2:3" ht="45">
      <c r="B5" s="96" t="s">
        <v>39</v>
      </c>
      <c r="C5" s="31" t="s">
        <v>98</v>
      </c>
    </row>
    <row r="6" spans="2:3">
      <c r="B6" s="96" t="s">
        <v>220</v>
      </c>
      <c r="C6" s="31" t="s">
        <v>221</v>
      </c>
    </row>
    <row r="7" spans="2:3" ht="56.25" customHeight="1">
      <c r="B7" s="97" t="s">
        <v>305</v>
      </c>
      <c r="C7" s="31" t="s">
        <v>339</v>
      </c>
    </row>
    <row r="8" spans="2:3">
      <c r="B8" s="98" t="s">
        <v>306</v>
      </c>
      <c r="C8" s="31" t="s">
        <v>307</v>
      </c>
    </row>
    <row r="9" spans="2:3" ht="30">
      <c r="B9" s="97" t="s">
        <v>227</v>
      </c>
      <c r="C9" s="31" t="s">
        <v>338</v>
      </c>
    </row>
    <row r="10" spans="2:3">
      <c r="B10" s="98" t="s">
        <v>218</v>
      </c>
      <c r="C10" s="31" t="s">
        <v>219</v>
      </c>
    </row>
    <row r="12" spans="2:3">
      <c r="B12" s="25" t="s">
        <v>24</v>
      </c>
    </row>
    <row r="13" spans="2:3">
      <c r="B13" s="93" t="s">
        <v>25</v>
      </c>
    </row>
    <row r="14" spans="2:3">
      <c r="B14" s="94" t="s">
        <v>220</v>
      </c>
    </row>
    <row r="15" spans="2:3">
      <c r="B15" s="88" t="s">
        <v>226</v>
      </c>
    </row>
    <row r="16" spans="2:3">
      <c r="B16" s="95" t="s">
        <v>222</v>
      </c>
    </row>
    <row r="17" spans="2:4">
      <c r="B17" s="25"/>
    </row>
    <row r="18" spans="2:4">
      <c r="B18" s="2" t="s">
        <v>66</v>
      </c>
    </row>
    <row r="19" spans="2:4" ht="19.5" customHeight="1">
      <c r="B19" s="2" t="s">
        <v>223</v>
      </c>
    </row>
    <row r="20" spans="2:4">
      <c r="B20" s="91" t="s">
        <v>228</v>
      </c>
    </row>
    <row r="21" spans="2:4">
      <c r="B21" s="91" t="s">
        <v>229</v>
      </c>
    </row>
    <row r="22" spans="2:4" ht="25.5" customHeight="1">
      <c r="B22" s="90" t="s">
        <v>100</v>
      </c>
    </row>
    <row r="23" spans="2:4" ht="10.5" customHeight="1"/>
    <row r="24" spans="2:4" ht="24.75" customHeight="1">
      <c r="B24" s="91" t="s">
        <v>224</v>
      </c>
      <c r="C24" s="91"/>
      <c r="D24" s="91"/>
    </row>
    <row r="25" spans="2:4" ht="26.25" customHeight="1">
      <c r="B25" s="91" t="s">
        <v>317</v>
      </c>
      <c r="C25" s="91"/>
      <c r="D25" s="91"/>
    </row>
    <row r="26" spans="2:4" ht="32.25" customHeight="1">
      <c r="B26" s="158" t="s">
        <v>225</v>
      </c>
      <c r="C26" s="158"/>
      <c r="D26" s="158"/>
    </row>
    <row r="28" spans="2:4">
      <c r="B28" s="2" t="s">
        <v>99</v>
      </c>
    </row>
    <row r="32" spans="2:4">
      <c r="B32" s="25"/>
    </row>
    <row r="33" spans="2:2">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8"/>
  <sheetViews>
    <sheetView showGridLines="0" tabSelected="1" topLeftCell="B1" zoomScale="90" zoomScaleNormal="90" workbookViewId="0">
      <pane ySplit="3" topLeftCell="A4" activePane="bottomLeft" state="frozen"/>
      <selection pane="bottomLeft" activeCell="G3" sqref="G3"/>
    </sheetView>
  </sheetViews>
  <sheetFormatPr defaultColWidth="9.140625" defaultRowHeight="15"/>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c r="B1" s="25" t="s">
        <v>49</v>
      </c>
      <c r="Z1" s="26" t="s">
        <v>29</v>
      </c>
    </row>
    <row r="2" spans="2:26" ht="15" customHeight="1">
      <c r="B2" s="172" t="s">
        <v>393</v>
      </c>
      <c r="C2" s="173"/>
      <c r="D2" s="173"/>
      <c r="E2" s="173"/>
      <c r="F2" s="174"/>
      <c r="Z2" s="26" t="s">
        <v>81</v>
      </c>
    </row>
    <row r="3" spans="2:26" ht="44.25" customHeight="1">
      <c r="B3" s="175"/>
      <c r="C3" s="176"/>
      <c r="D3" s="176"/>
      <c r="E3" s="176"/>
      <c r="F3" s="177"/>
    </row>
    <row r="4" spans="2:26" ht="18" customHeight="1">
      <c r="B4" s="25" t="s">
        <v>80</v>
      </c>
      <c r="C4" s="27"/>
      <c r="D4" s="27"/>
      <c r="E4" s="27"/>
      <c r="F4" s="27"/>
    </row>
    <row r="5" spans="2:26" ht="24.75" customHeight="1">
      <c r="B5" s="166"/>
      <c r="C5" s="167"/>
      <c r="D5" s="167"/>
      <c r="E5" s="167"/>
      <c r="F5" s="168"/>
    </row>
    <row r="6" spans="2:26" ht="13.5" customHeight="1">
      <c r="B6" s="27"/>
      <c r="C6" s="27"/>
      <c r="D6" s="27"/>
      <c r="E6" s="27"/>
      <c r="F6" s="27"/>
    </row>
    <row r="7" spans="2:26">
      <c r="B7" s="25" t="s">
        <v>50</v>
      </c>
    </row>
    <row r="8" spans="2:26">
      <c r="B8" s="183" t="s">
        <v>27</v>
      </c>
      <c r="C8" s="184"/>
      <c r="D8" s="178" t="s">
        <v>30</v>
      </c>
      <c r="E8" s="178"/>
      <c r="F8" s="178"/>
    </row>
    <row r="9" spans="2:26" ht="48.75" customHeight="1">
      <c r="B9" s="170" t="s">
        <v>361</v>
      </c>
      <c r="C9" s="171"/>
      <c r="D9" s="179" t="s">
        <v>351</v>
      </c>
      <c r="E9" s="179"/>
      <c r="F9" s="179"/>
    </row>
    <row r="10" spans="2:26" ht="49.5" customHeight="1">
      <c r="B10" s="170" t="s">
        <v>227</v>
      </c>
      <c r="C10" s="171"/>
      <c r="D10" s="179" t="s">
        <v>352</v>
      </c>
      <c r="E10" s="179"/>
      <c r="F10" s="179"/>
    </row>
    <row r="11" spans="2:26" ht="62.25" customHeight="1">
      <c r="B11" s="170" t="s">
        <v>379</v>
      </c>
      <c r="C11" s="171"/>
      <c r="D11" s="180" t="s">
        <v>387</v>
      </c>
      <c r="E11" s="181"/>
      <c r="F11" s="182"/>
    </row>
    <row r="12" spans="2:26" ht="65.25" customHeight="1">
      <c r="B12" s="170" t="s">
        <v>340</v>
      </c>
      <c r="C12" s="171"/>
      <c r="D12" s="179" t="s">
        <v>350</v>
      </c>
      <c r="E12" s="179"/>
      <c r="F12" s="179"/>
    </row>
    <row r="13" spans="2:26" ht="39.75" customHeight="1">
      <c r="B13" s="164" t="s">
        <v>380</v>
      </c>
      <c r="C13" s="165"/>
      <c r="D13" s="180" t="s">
        <v>388</v>
      </c>
      <c r="E13" s="181"/>
      <c r="F13" s="182"/>
    </row>
    <row r="14" spans="2:26" ht="22.5" customHeight="1">
      <c r="B14" s="164"/>
      <c r="C14" s="165"/>
      <c r="D14" s="169"/>
      <c r="E14" s="169"/>
      <c r="F14" s="169"/>
    </row>
    <row r="15" spans="2:26" ht="22.5" customHeight="1">
      <c r="B15" s="164"/>
      <c r="C15" s="165"/>
      <c r="D15" s="169"/>
      <c r="E15" s="169"/>
      <c r="F15" s="169"/>
    </row>
    <row r="16" spans="2:26" ht="22.5" customHeight="1">
      <c r="B16" s="164"/>
      <c r="C16" s="165"/>
      <c r="D16" s="169"/>
      <c r="E16" s="169"/>
      <c r="F16" s="169"/>
    </row>
    <row r="17" spans="2:11" ht="22.5" customHeight="1">
      <c r="B17" s="164"/>
      <c r="C17" s="165"/>
      <c r="D17" s="169"/>
      <c r="E17" s="169"/>
      <c r="F17" s="169"/>
    </row>
    <row r="18" spans="2:11" ht="22.5" customHeight="1">
      <c r="B18" s="164"/>
      <c r="C18" s="165"/>
      <c r="D18" s="169"/>
      <c r="E18" s="169"/>
      <c r="F18" s="169"/>
    </row>
    <row r="19" spans="2:11" ht="22.5" customHeight="1">
      <c r="B19" s="164"/>
      <c r="C19" s="165"/>
      <c r="D19" s="169"/>
      <c r="E19" s="169"/>
      <c r="F19" s="169"/>
    </row>
    <row r="20" spans="2:11" ht="22.5" customHeight="1">
      <c r="B20" s="164"/>
      <c r="C20" s="165"/>
      <c r="D20" s="169"/>
      <c r="E20" s="169"/>
      <c r="F20" s="169"/>
    </row>
    <row r="21" spans="2:11" ht="22.5" customHeight="1">
      <c r="B21" s="164"/>
      <c r="C21" s="165"/>
      <c r="D21" s="169"/>
      <c r="E21" s="169"/>
      <c r="F21" s="169"/>
    </row>
    <row r="22" spans="2:11" ht="22.5" customHeight="1">
      <c r="B22" s="164"/>
      <c r="C22" s="165"/>
      <c r="D22" s="169"/>
      <c r="E22" s="169"/>
      <c r="F22" s="169"/>
    </row>
    <row r="23" spans="2:11" ht="22.5" customHeight="1">
      <c r="B23" s="164"/>
      <c r="C23" s="165"/>
      <c r="D23" s="169"/>
      <c r="E23" s="169"/>
      <c r="F23" s="169"/>
    </row>
    <row r="24" spans="2:11" ht="12.75" customHeight="1">
      <c r="B24" s="28"/>
      <c r="C24" s="28"/>
      <c r="D24" s="29"/>
      <c r="E24" s="29"/>
      <c r="F24" s="29"/>
    </row>
    <row r="25" spans="2:11">
      <c r="B25" s="25" t="s">
        <v>51</v>
      </c>
    </row>
    <row r="26" spans="2:11" ht="38.25" customHeight="1">
      <c r="B26" s="160" t="s">
        <v>48</v>
      </c>
      <c r="C26" s="162" t="s">
        <v>27</v>
      </c>
      <c r="D26" s="162" t="s">
        <v>28</v>
      </c>
      <c r="E26" s="162" t="s">
        <v>30</v>
      </c>
      <c r="F26" s="160" t="s">
        <v>31</v>
      </c>
      <c r="G26" s="159" t="s">
        <v>102</v>
      </c>
      <c r="H26" s="159"/>
      <c r="I26" s="159"/>
      <c r="J26" s="159"/>
      <c r="K26" s="159"/>
    </row>
    <row r="27" spans="2:11">
      <c r="B27" s="161"/>
      <c r="C27" s="163"/>
      <c r="D27" s="163"/>
      <c r="E27" s="163"/>
      <c r="F27" s="161"/>
      <c r="G27" s="64" t="s">
        <v>103</v>
      </c>
      <c r="H27" s="64" t="s">
        <v>104</v>
      </c>
      <c r="I27" s="64" t="s">
        <v>105</v>
      </c>
      <c r="J27" s="64" t="s">
        <v>106</v>
      </c>
      <c r="K27" s="64" t="s">
        <v>107</v>
      </c>
    </row>
    <row r="28" spans="2:11" ht="30">
      <c r="B28" s="152" t="s">
        <v>361</v>
      </c>
      <c r="C28" s="31" t="s">
        <v>375</v>
      </c>
      <c r="D28" s="30" t="s">
        <v>29</v>
      </c>
      <c r="E28" s="31" t="s">
        <v>389</v>
      </c>
      <c r="F28" s="30" t="s">
        <v>159</v>
      </c>
      <c r="G28" s="65"/>
      <c r="H28" s="65"/>
      <c r="I28" s="65"/>
      <c r="J28" s="65"/>
      <c r="K28" s="66"/>
    </row>
    <row r="29" spans="2:11" ht="45">
      <c r="B29" s="152">
        <v>1</v>
      </c>
      <c r="C29" s="153" t="s">
        <v>227</v>
      </c>
      <c r="D29" s="151" t="s">
        <v>81</v>
      </c>
      <c r="E29" s="153" t="s">
        <v>374</v>
      </c>
      <c r="F29" s="151"/>
      <c r="G29" s="154">
        <f>'Option 1'!$C$4</f>
        <v>-14.69437628982682</v>
      </c>
      <c r="H29" s="154">
        <f>'Option 1'!$C$5</f>
        <v>-18.095510353485015</v>
      </c>
      <c r="I29" s="154">
        <f>'Option 1'!$C$6</f>
        <v>-20.375968182542291</v>
      </c>
      <c r="J29" s="154">
        <f>'Option 1'!C7</f>
        <v>-22.705698281215575</v>
      </c>
      <c r="K29" s="155"/>
    </row>
    <row r="30" spans="2:11" ht="90">
      <c r="B30" s="152" t="s">
        <v>384</v>
      </c>
      <c r="C30" s="153" t="str">
        <f>D11</f>
        <v>Sensitivity Analysis of the adopted Baseline option (New 132/11kV BSP North East of Milton Keynes) in the event that its implementation costs (and related I&amp;M costs) increased by around 10% in relation to Option 1</v>
      </c>
      <c r="D30" s="151" t="s">
        <v>81</v>
      </c>
      <c r="E30" s="153" t="s">
        <v>386</v>
      </c>
      <c r="F30" s="151"/>
      <c r="G30" s="154">
        <f>'Option 1 (i)'!$C4</f>
        <v>-12.93564993640717</v>
      </c>
      <c r="H30" s="154">
        <f>'Option 1 (i)'!$C5</f>
        <v>-15.934298863827024</v>
      </c>
      <c r="I30" s="154">
        <f>'Option 1 (i)'!$C6</f>
        <v>-17.935311981921981</v>
      </c>
      <c r="J30" s="154">
        <f>'Option 1 (i)'!$C7</f>
        <v>-19.965942269404543</v>
      </c>
      <c r="K30" s="155"/>
    </row>
    <row r="31" spans="2:11" ht="50.25" customHeight="1">
      <c r="B31" s="152">
        <v>2</v>
      </c>
      <c r="C31" s="153" t="s">
        <v>340</v>
      </c>
      <c r="D31" s="151" t="s">
        <v>81</v>
      </c>
      <c r="E31" s="153" t="s">
        <v>394</v>
      </c>
      <c r="F31" s="151"/>
      <c r="G31" s="154">
        <f>'Option 2'!$C$4</f>
        <v>4.3654437271155313</v>
      </c>
      <c r="H31" s="154">
        <f>'Option 2'!$C$5</f>
        <v>-2.3966750789617697</v>
      </c>
      <c r="I31" s="154">
        <f>'Option 2'!$C$6</f>
        <v>-7.2825543856090738</v>
      </c>
      <c r="J31" s="154">
        <f>'Option 2'!C7</f>
        <v>-12.709520279914861</v>
      </c>
      <c r="K31" s="151"/>
    </row>
    <row r="32" spans="2:11" ht="90">
      <c r="B32" s="152" t="s">
        <v>385</v>
      </c>
      <c r="C32" s="153" t="str">
        <f>D13</f>
        <v>Sensitivity Analysis of the adopted Baseline option (New 132/11kV BSP North East of Milton Keynes) in the event that its implementation costs (and related I&amp;M costs) increased by around 10% in relation to Option 2</v>
      </c>
      <c r="D32" s="151" t="s">
        <v>81</v>
      </c>
      <c r="E32" s="153" t="s">
        <v>386</v>
      </c>
      <c r="F32" s="151"/>
      <c r="G32" s="154">
        <f>'Option 2 (i)'!$C4</f>
        <v>6.1833893410229877</v>
      </c>
      <c r="H32" s="154">
        <f>'Option 2 (i)'!$C5</f>
        <v>-0.19538678850296332</v>
      </c>
      <c r="I32" s="154">
        <f>'Option 2 (i)'!$C6</f>
        <v>-4.8109256124487487</v>
      </c>
      <c r="J32" s="154">
        <f>'Option 2 (i)'!$C7</f>
        <v>-9.9551143373449147</v>
      </c>
      <c r="K32" s="151"/>
    </row>
    <row r="33" spans="2:11" ht="27.75" customHeight="1">
      <c r="B33" s="152">
        <v>3</v>
      </c>
      <c r="C33" s="153"/>
      <c r="D33" s="151"/>
      <c r="E33" s="153"/>
      <c r="F33" s="151"/>
      <c r="G33" s="154"/>
      <c r="H33" s="154"/>
      <c r="I33" s="154"/>
      <c r="J33" s="154"/>
      <c r="K33" s="151"/>
    </row>
    <row r="38" spans="2:11">
      <c r="B38"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F28 B31:F31 G32:K33 B33:F33 B32:D32 F32">
    <cfRule type="expression" dxfId="8" priority="14">
      <formula>$D28="adopted"</formula>
    </cfRule>
  </conditionalFormatting>
  <conditionalFormatting sqref="G28:K28 G31:J31 K29:K30">
    <cfRule type="expression" dxfId="7" priority="11">
      <formula>$D28="adopted"</formula>
    </cfRule>
  </conditionalFormatting>
  <conditionalFormatting sqref="K31">
    <cfRule type="expression" dxfId="6" priority="10">
      <formula>$D31="adopted"</formula>
    </cfRule>
  </conditionalFormatting>
  <conditionalFormatting sqref="G32:J32">
    <cfRule type="expression" dxfId="5" priority="8">
      <formula>$D32="adopted"</formula>
    </cfRule>
  </conditionalFormatting>
  <conditionalFormatting sqref="G33:J33">
    <cfRule type="expression" dxfId="4" priority="6">
      <formula>$D33="adopted"</formula>
    </cfRule>
  </conditionalFormatting>
  <conditionalFormatting sqref="B29:F29 B30:D30 F30">
    <cfRule type="expression" dxfId="3" priority="4">
      <formula>$D29="adopted"</formula>
    </cfRule>
  </conditionalFormatting>
  <conditionalFormatting sqref="G29:J30">
    <cfRule type="expression" dxfId="2" priority="3">
      <formula>$D29="adopted"</formula>
    </cfRule>
  </conditionalFormatting>
  <conditionalFormatting sqref="E30">
    <cfRule type="expression" dxfId="1" priority="2">
      <formula>$D30="adopted"</formula>
    </cfRule>
  </conditionalFormatting>
  <conditionalFormatting sqref="E32">
    <cfRule type="expression" dxfId="0" priority="1">
      <formula>$D32="adopted"</formula>
    </cfRule>
  </conditionalFormatting>
  <dataValidations count="1">
    <dataValidation type="list" allowBlank="1" showInputMessage="1" showErrorMessage="1" sqref="D28:D33">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ColWidth="9.140625" defaultRowHeight="15"/>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c r="A3" s="21"/>
      <c r="B3" s="22" t="s">
        <v>63</v>
      </c>
      <c r="C3" s="150">
        <v>4.8300000000000003E-2</v>
      </c>
      <c r="D3" s="111" t="s">
        <v>297</v>
      </c>
      <c r="E3" s="21"/>
      <c r="F3" s="77"/>
      <c r="G3" s="129"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c r="A4" s="21"/>
      <c r="B4" s="22" t="s">
        <v>9</v>
      </c>
      <c r="C4" s="23">
        <v>3.5000000000000003E-2</v>
      </c>
      <c r="D4" s="21"/>
      <c r="E4" s="21"/>
      <c r="F4" s="4" t="s">
        <v>314</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c r="A5" s="21"/>
      <c r="B5" s="22" t="s">
        <v>10</v>
      </c>
      <c r="C5" s="23">
        <v>0.03</v>
      </c>
      <c r="D5" s="21"/>
      <c r="E5" s="21"/>
      <c r="F5" s="51" t="s">
        <v>315</v>
      </c>
      <c r="G5" s="38"/>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c r="A6" s="21"/>
      <c r="B6" s="22" t="s">
        <v>67</v>
      </c>
      <c r="C6" s="23">
        <v>1.4999999999999999E-2</v>
      </c>
      <c r="D6" s="21"/>
      <c r="E6" s="21"/>
      <c r="F6" s="51" t="s">
        <v>205</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c r="A7" s="21"/>
      <c r="B7" s="22" t="s">
        <v>0</v>
      </c>
      <c r="C7" s="24">
        <v>45</v>
      </c>
      <c r="D7" s="21"/>
      <c r="E7" s="21"/>
      <c r="F7" s="51" t="s">
        <v>208</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c r="A8" s="21"/>
      <c r="B8" s="21"/>
      <c r="C8" s="21"/>
      <c r="D8" s="21"/>
      <c r="E8" s="22"/>
      <c r="F8" s="51" t="s">
        <v>206</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c r="A9" s="21"/>
      <c r="B9" s="21"/>
      <c r="C9" s="21"/>
      <c r="D9" s="21"/>
      <c r="E9" s="22"/>
      <c r="F9" s="51" t="s">
        <v>311</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c r="A10" s="21"/>
      <c r="B10" s="21"/>
      <c r="C10" s="21"/>
      <c r="D10" s="21"/>
      <c r="E10" s="21"/>
      <c r="F10" s="51" t="s">
        <v>312</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c r="A11" s="21"/>
      <c r="B11" s="84" t="s">
        <v>72</v>
      </c>
      <c r="C11" s="21"/>
      <c r="D11" s="21"/>
      <c r="E11" s="21"/>
      <c r="F11" s="51"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c r="A12" s="21"/>
      <c r="B12" s="21" t="s">
        <v>73</v>
      </c>
      <c r="C12" s="21"/>
      <c r="D12" s="21"/>
      <c r="E12" s="21"/>
      <c r="F12" s="51" t="s">
        <v>313</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c r="A13" s="21"/>
      <c r="B13" s="185" t="s">
        <v>75</v>
      </c>
      <c r="C13" s="186"/>
      <c r="D13" s="128" t="s">
        <v>329</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c r="A14" s="21"/>
      <c r="B14" s="187"/>
      <c r="C14" s="188"/>
      <c r="D14" s="42" t="s">
        <v>109</v>
      </c>
      <c r="E14" s="21"/>
      <c r="F14" s="67"/>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c r="A15" s="21"/>
      <c r="B15" s="189" t="s">
        <v>330</v>
      </c>
      <c r="C15" s="41" t="s">
        <v>323</v>
      </c>
      <c r="D15" s="127">
        <v>1.3408686121386491</v>
      </c>
      <c r="E15" s="21"/>
      <c r="F15" s="70" t="s">
        <v>92</v>
      </c>
      <c r="G15" s="38"/>
      <c r="H15" s="38"/>
      <c r="I15" s="76" t="s">
        <v>156</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c r="A16" s="21"/>
      <c r="B16" s="189"/>
      <c r="C16" s="41" t="s">
        <v>324</v>
      </c>
      <c r="D16" s="127">
        <v>1.3004251926654264</v>
      </c>
      <c r="E16" s="83"/>
      <c r="F16" s="71" t="s">
        <v>157</v>
      </c>
      <c r="G16" s="38"/>
      <c r="H16" s="38"/>
      <c r="I16" s="76" t="s">
        <v>331</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c r="A17" s="21"/>
      <c r="B17" s="189"/>
      <c r="C17" s="41" t="s">
        <v>325</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c r="A18" s="21"/>
      <c r="B18" s="189"/>
      <c r="C18" s="41" t="s">
        <v>326</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c r="A19" s="21"/>
      <c r="B19" s="189"/>
      <c r="C19" s="41" t="s">
        <v>327</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c r="A20" s="21"/>
      <c r="B20" s="189"/>
      <c r="C20" s="41" t="s">
        <v>328</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c r="A21" s="21"/>
      <c r="B21" s="189"/>
      <c r="C21" s="41"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c r="A22" s="21"/>
      <c r="B22" s="189"/>
      <c r="C22" s="41"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c r="A23" s="21"/>
      <c r="B23" s="189"/>
      <c r="C23" s="41"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c r="A24" s="21"/>
      <c r="B24" s="189"/>
      <c r="C24" s="41"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c r="B27" s="107" t="s">
        <v>318</v>
      </c>
    </row>
    <row r="28" spans="1:59">
      <c r="B28" s="20" t="s">
        <v>250</v>
      </c>
      <c r="E28" s="74"/>
    </row>
    <row r="29" spans="1:59">
      <c r="B29" s="20" t="s">
        <v>251</v>
      </c>
    </row>
    <row r="31" spans="1:59">
      <c r="B31" s="20" t="str">
        <f>"Power sector emissions reduce by"&amp;" "&amp;ROUND($D$78,2)&amp;" g/kWh p.a. between now and 2030."</f>
        <v>Power sector emissions reduce by 14.5 g/kWh p.a. between now and 2030.</v>
      </c>
    </row>
    <row r="32" spans="1:59">
      <c r="B32" s="20" t="s">
        <v>252</v>
      </c>
      <c r="H32" s="73"/>
    </row>
    <row r="33" spans="2:5" ht="47.25" customHeight="1">
      <c r="D33" s="108" t="s">
        <v>293</v>
      </c>
    </row>
    <row r="34" spans="2:5">
      <c r="B34" s="113" t="s">
        <v>247</v>
      </c>
      <c r="C34" s="20" t="s">
        <v>253</v>
      </c>
      <c r="D34" s="20">
        <f>0.58982*1000</f>
        <v>589.82000000000005</v>
      </c>
      <c r="E34" s="20" t="s">
        <v>294</v>
      </c>
    </row>
    <row r="35" spans="2:5">
      <c r="B35" s="113" t="s">
        <v>248</v>
      </c>
      <c r="C35" s="20" t="s">
        <v>254</v>
      </c>
      <c r="D35" s="73">
        <f>D34-$D$78</f>
        <v>575.32450000000006</v>
      </c>
    </row>
    <row r="36" spans="2:5">
      <c r="B36" s="113" t="s">
        <v>249</v>
      </c>
      <c r="C36" s="20" t="s">
        <v>74</v>
      </c>
      <c r="D36" s="73">
        <f t="shared" ref="D36:D73" si="2">D35-$D$78</f>
        <v>560.82900000000006</v>
      </c>
    </row>
    <row r="37" spans="2:5">
      <c r="C37" s="20" t="s">
        <v>109</v>
      </c>
      <c r="D37" s="73">
        <f t="shared" si="2"/>
        <v>546.33350000000007</v>
      </c>
    </row>
    <row r="38" spans="2:5">
      <c r="C38" s="20" t="s">
        <v>255</v>
      </c>
      <c r="D38" s="73">
        <f t="shared" si="2"/>
        <v>531.83800000000008</v>
      </c>
    </row>
    <row r="39" spans="2:5">
      <c r="C39" s="20" t="s">
        <v>256</v>
      </c>
      <c r="D39" s="73">
        <f t="shared" si="2"/>
        <v>517.34250000000009</v>
      </c>
    </row>
    <row r="40" spans="2:5">
      <c r="C40" s="20" t="s">
        <v>257</v>
      </c>
      <c r="D40" s="73">
        <f t="shared" si="2"/>
        <v>502.84700000000009</v>
      </c>
    </row>
    <row r="41" spans="2:5">
      <c r="C41" s="20" t="s">
        <v>258</v>
      </c>
      <c r="D41" s="73">
        <f t="shared" si="2"/>
        <v>488.3515000000001</v>
      </c>
    </row>
    <row r="42" spans="2:5">
      <c r="C42" s="20" t="s">
        <v>259</v>
      </c>
      <c r="D42" s="73">
        <f t="shared" si="2"/>
        <v>473.85600000000011</v>
      </c>
    </row>
    <row r="43" spans="2:5">
      <c r="C43" s="20" t="s">
        <v>260</v>
      </c>
      <c r="D43" s="73">
        <f t="shared" si="2"/>
        <v>459.36050000000012</v>
      </c>
    </row>
    <row r="44" spans="2:5">
      <c r="C44" s="20" t="s">
        <v>261</v>
      </c>
      <c r="D44" s="73">
        <f t="shared" si="2"/>
        <v>444.86500000000012</v>
      </c>
    </row>
    <row r="45" spans="2:5">
      <c r="C45" s="20" t="s">
        <v>262</v>
      </c>
      <c r="D45" s="73">
        <f t="shared" si="2"/>
        <v>430.36950000000013</v>
      </c>
    </row>
    <row r="46" spans="2:5">
      <c r="C46" s="20" t="s">
        <v>263</v>
      </c>
      <c r="D46" s="73">
        <f t="shared" si="2"/>
        <v>415.87400000000014</v>
      </c>
    </row>
    <row r="47" spans="2:5">
      <c r="C47" s="20" t="s">
        <v>264</v>
      </c>
      <c r="D47" s="73">
        <f t="shared" si="2"/>
        <v>401.37850000000014</v>
      </c>
    </row>
    <row r="48" spans="2:5">
      <c r="C48" s="20" t="s">
        <v>265</v>
      </c>
      <c r="D48" s="73">
        <f t="shared" si="2"/>
        <v>386.88300000000015</v>
      </c>
    </row>
    <row r="49" spans="3:4">
      <c r="C49" s="20" t="s">
        <v>266</v>
      </c>
      <c r="D49" s="73">
        <f t="shared" si="2"/>
        <v>372.38750000000016</v>
      </c>
    </row>
    <row r="50" spans="3:4">
      <c r="C50" s="20" t="s">
        <v>267</v>
      </c>
      <c r="D50" s="73">
        <f t="shared" si="2"/>
        <v>357.89200000000017</v>
      </c>
    </row>
    <row r="51" spans="3:4">
      <c r="C51" s="20" t="s">
        <v>268</v>
      </c>
      <c r="D51" s="73">
        <f t="shared" si="2"/>
        <v>343.39650000000017</v>
      </c>
    </row>
    <row r="52" spans="3:4">
      <c r="C52" s="20" t="s">
        <v>269</v>
      </c>
      <c r="D52" s="73">
        <f t="shared" si="2"/>
        <v>328.90100000000018</v>
      </c>
    </row>
    <row r="53" spans="3:4">
      <c r="C53" s="20" t="s">
        <v>270</v>
      </c>
      <c r="D53" s="73">
        <f t="shared" si="2"/>
        <v>314.40550000000019</v>
      </c>
    </row>
    <row r="54" spans="3:4">
      <c r="C54" s="20" t="s">
        <v>271</v>
      </c>
      <c r="D54" s="73">
        <f t="shared" si="2"/>
        <v>299.9100000000002</v>
      </c>
    </row>
    <row r="55" spans="3:4">
      <c r="C55" s="20" t="s">
        <v>272</v>
      </c>
      <c r="D55" s="73">
        <f t="shared" si="2"/>
        <v>285.4145000000002</v>
      </c>
    </row>
    <row r="56" spans="3:4">
      <c r="C56" s="20" t="s">
        <v>273</v>
      </c>
      <c r="D56" s="73">
        <f t="shared" si="2"/>
        <v>270.91900000000021</v>
      </c>
    </row>
    <row r="57" spans="3:4">
      <c r="C57" s="20" t="s">
        <v>274</v>
      </c>
      <c r="D57" s="73">
        <f t="shared" si="2"/>
        <v>256.42350000000022</v>
      </c>
    </row>
    <row r="58" spans="3:4">
      <c r="C58" s="20" t="s">
        <v>275</v>
      </c>
      <c r="D58" s="73">
        <f t="shared" si="2"/>
        <v>241.92800000000022</v>
      </c>
    </row>
    <row r="59" spans="3:4">
      <c r="C59" s="20" t="s">
        <v>276</v>
      </c>
      <c r="D59" s="73">
        <f t="shared" si="2"/>
        <v>227.43250000000023</v>
      </c>
    </row>
    <row r="60" spans="3:4">
      <c r="C60" s="20" t="s">
        <v>277</v>
      </c>
      <c r="D60" s="73">
        <f t="shared" si="2"/>
        <v>212.93700000000024</v>
      </c>
    </row>
    <row r="61" spans="3:4">
      <c r="C61" s="20" t="s">
        <v>278</v>
      </c>
      <c r="D61" s="73">
        <f t="shared" si="2"/>
        <v>198.44150000000025</v>
      </c>
    </row>
    <row r="62" spans="3:4">
      <c r="C62" s="20" t="s">
        <v>279</v>
      </c>
      <c r="D62" s="73">
        <f t="shared" si="2"/>
        <v>183.94600000000025</v>
      </c>
    </row>
    <row r="63" spans="3:4">
      <c r="C63" s="20" t="s">
        <v>280</v>
      </c>
      <c r="D63" s="73">
        <f t="shared" si="2"/>
        <v>169.45050000000026</v>
      </c>
    </row>
    <row r="64" spans="3:4">
      <c r="C64" s="20" t="s">
        <v>281</v>
      </c>
      <c r="D64" s="73">
        <f t="shared" si="2"/>
        <v>154.95500000000027</v>
      </c>
    </row>
    <row r="65" spans="3:5">
      <c r="C65" s="20" t="s">
        <v>282</v>
      </c>
      <c r="D65" s="73">
        <f t="shared" si="2"/>
        <v>140.45950000000028</v>
      </c>
    </row>
    <row r="66" spans="3:5">
      <c r="C66" s="20" t="s">
        <v>283</v>
      </c>
      <c r="D66" s="73">
        <f t="shared" si="2"/>
        <v>125.96400000000027</v>
      </c>
    </row>
    <row r="67" spans="3:5">
      <c r="C67" s="20" t="s">
        <v>284</v>
      </c>
      <c r="D67" s="73">
        <f t="shared" si="2"/>
        <v>111.46850000000026</v>
      </c>
    </row>
    <row r="68" spans="3:5">
      <c r="C68" s="20" t="s">
        <v>285</v>
      </c>
      <c r="D68" s="73">
        <f t="shared" si="2"/>
        <v>96.973000000000255</v>
      </c>
    </row>
    <row r="69" spans="3:5">
      <c r="C69" s="20" t="s">
        <v>286</v>
      </c>
      <c r="D69" s="73">
        <f t="shared" si="2"/>
        <v>82.477500000000248</v>
      </c>
    </row>
    <row r="70" spans="3:5">
      <c r="C70" s="20" t="s">
        <v>287</v>
      </c>
      <c r="D70" s="73">
        <f t="shared" si="2"/>
        <v>67.982000000000241</v>
      </c>
    </row>
    <row r="71" spans="3:5">
      <c r="C71" s="20" t="s">
        <v>288</v>
      </c>
      <c r="D71" s="73">
        <f t="shared" si="2"/>
        <v>53.486500000000241</v>
      </c>
    </row>
    <row r="72" spans="3:5">
      <c r="C72" s="20" t="s">
        <v>289</v>
      </c>
      <c r="D72" s="73">
        <f t="shared" si="2"/>
        <v>38.991000000000241</v>
      </c>
    </row>
    <row r="73" spans="3:5">
      <c r="C73" s="20" t="s">
        <v>290</v>
      </c>
      <c r="D73" s="73">
        <f t="shared" si="2"/>
        <v>24.495500000000241</v>
      </c>
    </row>
    <row r="74" spans="3:5">
      <c r="C74" s="20" t="s">
        <v>291</v>
      </c>
      <c r="D74" s="73">
        <v>10</v>
      </c>
    </row>
    <row r="75" spans="3:5">
      <c r="C75" s="20" t="s">
        <v>292</v>
      </c>
      <c r="D75" s="73">
        <f>D73-D78</f>
        <v>10.00000000000024</v>
      </c>
      <c r="E75" s="20" t="s">
        <v>295</v>
      </c>
    </row>
    <row r="78" spans="3:5">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F7"/>
    </sheetView>
  </sheetViews>
  <sheetFormatPr defaultColWidth="9.140625" defaultRowHeight="15"/>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302</v>
      </c>
      <c r="C1" s="3" t="s">
        <v>304</v>
      </c>
      <c r="D1" s="3"/>
      <c r="E1" s="3"/>
      <c r="F1" s="3"/>
      <c r="G1" s="3"/>
      <c r="H1" s="3"/>
      <c r="I1" s="3"/>
      <c r="J1" s="3"/>
      <c r="K1" s="3"/>
      <c r="AQ1" s="22"/>
      <c r="AR1" s="22"/>
      <c r="AS1" s="22"/>
      <c r="AT1" s="22"/>
      <c r="AU1" s="22"/>
      <c r="AV1" s="22"/>
      <c r="AW1" s="22"/>
      <c r="AX1" s="22"/>
      <c r="AY1" s="22"/>
      <c r="AZ1" s="22"/>
      <c r="BA1" s="22"/>
      <c r="BB1" s="22"/>
      <c r="BC1" s="22"/>
      <c r="BD1" s="22"/>
    </row>
    <row r="2" spans="1:56">
      <c r="AQ2" s="22"/>
      <c r="AR2" s="22"/>
      <c r="AS2" s="22"/>
      <c r="AT2" s="22"/>
      <c r="AU2" s="22"/>
      <c r="AV2" s="22"/>
      <c r="AW2" s="22"/>
      <c r="AX2" s="22"/>
      <c r="AY2" s="22"/>
      <c r="AZ2" s="22"/>
      <c r="BA2" s="22"/>
      <c r="BB2" s="22"/>
      <c r="BC2" s="22"/>
      <c r="BD2" s="22"/>
    </row>
    <row r="3" spans="1:56">
      <c r="B3" s="9"/>
      <c r="C3" s="9"/>
      <c r="D3" s="9"/>
      <c r="E3" s="9"/>
      <c r="F3" s="9"/>
      <c r="G3" s="9"/>
      <c r="AQ3" s="22"/>
      <c r="AR3" s="22"/>
      <c r="AS3" s="22"/>
      <c r="AT3" s="22"/>
      <c r="AU3" s="22"/>
      <c r="AV3" s="22"/>
      <c r="AW3" s="22"/>
      <c r="AX3" s="22"/>
      <c r="AY3" s="22"/>
      <c r="AZ3" s="22"/>
      <c r="BA3" s="22"/>
      <c r="BB3" s="22"/>
      <c r="BC3" s="22"/>
      <c r="BD3" s="22"/>
    </row>
    <row r="4" spans="1:56">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c r="A7" s="194" t="s">
        <v>11</v>
      </c>
      <c r="B7" s="61" t="s">
        <v>159</v>
      </c>
      <c r="C7" s="60"/>
      <c r="D7" s="61" t="s">
        <v>40</v>
      </c>
      <c r="E7" s="62">
        <v>-18.43044117174977</v>
      </c>
      <c r="F7" s="62">
        <v>-3.6359045113014465</v>
      </c>
      <c r="G7" s="62">
        <v>0</v>
      </c>
      <c r="H7" s="62">
        <v>0</v>
      </c>
      <c r="I7" s="62">
        <v>0</v>
      </c>
      <c r="J7" s="62">
        <v>0</v>
      </c>
      <c r="K7" s="62">
        <v>0</v>
      </c>
      <c r="L7" s="62">
        <v>0</v>
      </c>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c r="A8" s="195"/>
      <c r="B8" s="61" t="s">
        <v>176</v>
      </c>
      <c r="C8" s="60"/>
      <c r="D8" s="61" t="s">
        <v>40</v>
      </c>
      <c r="E8" s="62">
        <v>0</v>
      </c>
      <c r="F8" s="62">
        <v>-0.11207192974749157</v>
      </c>
      <c r="G8" s="62">
        <v>-0.1122796472628122</v>
      </c>
      <c r="H8" s="62">
        <v>-0.11205448928315945</v>
      </c>
      <c r="I8" s="62">
        <v>-0.11189036411589491</v>
      </c>
      <c r="J8" s="62">
        <v>-0.11178453615263072</v>
      </c>
      <c r="K8" s="62">
        <v>-0.11168741889292411</v>
      </c>
      <c r="L8" s="62">
        <v>-0.11150627446649286</v>
      </c>
      <c r="M8" s="62">
        <v>-0.1119</v>
      </c>
      <c r="N8" s="62">
        <v>-0.1119</v>
      </c>
      <c r="O8" s="62">
        <v>-0.1119</v>
      </c>
      <c r="P8" s="62">
        <v>-0.1119</v>
      </c>
      <c r="Q8" s="62">
        <v>-0.1119</v>
      </c>
      <c r="R8" s="62">
        <v>-0.1119</v>
      </c>
      <c r="S8" s="62">
        <v>-0.1119</v>
      </c>
      <c r="T8" s="62">
        <v>-0.1119</v>
      </c>
      <c r="U8" s="62">
        <v>-0.1119</v>
      </c>
      <c r="V8" s="62">
        <v>-0.1119</v>
      </c>
      <c r="W8" s="62">
        <v>-0.1119</v>
      </c>
      <c r="X8" s="62">
        <v>-0.1119</v>
      </c>
      <c r="Y8" s="62">
        <v>-0.1119</v>
      </c>
      <c r="Z8" s="62">
        <v>-0.1119</v>
      </c>
      <c r="AA8" s="62">
        <v>-0.1119</v>
      </c>
      <c r="AB8" s="62">
        <v>-0.1119</v>
      </c>
      <c r="AC8" s="62">
        <v>-0.1119</v>
      </c>
      <c r="AD8" s="62">
        <v>-0.1119</v>
      </c>
      <c r="AE8" s="62">
        <v>-0.1119</v>
      </c>
      <c r="AF8" s="62">
        <v>-0.1119</v>
      </c>
      <c r="AG8" s="62">
        <v>-0.1119</v>
      </c>
      <c r="AH8" s="62">
        <v>-0.1119</v>
      </c>
      <c r="AI8" s="62">
        <v>-0.1119</v>
      </c>
      <c r="AJ8" s="62">
        <v>-0.1119</v>
      </c>
      <c r="AK8" s="62">
        <v>-0.1119</v>
      </c>
      <c r="AL8" s="62">
        <v>-0.1119</v>
      </c>
      <c r="AM8" s="62">
        <v>-0.1119</v>
      </c>
      <c r="AN8" s="62">
        <v>-0.1119</v>
      </c>
      <c r="AO8" s="62">
        <v>-0.1119</v>
      </c>
      <c r="AP8" s="62">
        <v>-0.1119</v>
      </c>
      <c r="AQ8" s="62">
        <v>-0.1119</v>
      </c>
      <c r="AR8" s="62">
        <v>-0.1119</v>
      </c>
      <c r="AS8" s="62">
        <v>-0.1119</v>
      </c>
      <c r="AT8" s="62">
        <v>-0.1119</v>
      </c>
      <c r="AU8" s="62">
        <v>-0.1119</v>
      </c>
      <c r="AV8" s="62">
        <v>-0.1119</v>
      </c>
      <c r="AW8" s="62">
        <v>-0.1119</v>
      </c>
      <c r="AX8" s="61"/>
      <c r="AY8" s="61"/>
      <c r="AZ8" s="61"/>
      <c r="BA8" s="61"/>
      <c r="BB8" s="61"/>
      <c r="BC8" s="61"/>
      <c r="BD8" s="61"/>
    </row>
    <row r="9" spans="1:56">
      <c r="A9" s="195"/>
      <c r="B9" s="61" t="s">
        <v>198</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c r="A10" s="195"/>
      <c r="B10" s="61" t="s">
        <v>198</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c r="A11" s="195"/>
      <c r="B11" s="61" t="s">
        <v>198</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c r="A12" s="196"/>
      <c r="B12" s="125" t="s">
        <v>197</v>
      </c>
      <c r="C12" s="58"/>
      <c r="D12" s="126" t="s">
        <v>40</v>
      </c>
      <c r="E12" s="59">
        <f>SUM(E7:E11)</f>
        <v>-18.43044117174977</v>
      </c>
      <c r="F12" s="59">
        <f t="shared" ref="F12:AW12" si="0">SUM(F7:F11)</f>
        <v>-3.7479764410489382</v>
      </c>
      <c r="G12" s="59">
        <f t="shared" si="0"/>
        <v>-0.1122796472628122</v>
      </c>
      <c r="H12" s="59">
        <f t="shared" si="0"/>
        <v>-0.11205448928315945</v>
      </c>
      <c r="I12" s="59">
        <f t="shared" si="0"/>
        <v>-0.11189036411589491</v>
      </c>
      <c r="J12" s="59">
        <f t="shared" si="0"/>
        <v>-0.11178453615263072</v>
      </c>
      <c r="K12" s="59">
        <f t="shared" si="0"/>
        <v>-0.11168741889292411</v>
      </c>
      <c r="L12" s="59">
        <f t="shared" si="0"/>
        <v>-0.11150627446649286</v>
      </c>
      <c r="M12" s="59">
        <f t="shared" si="0"/>
        <v>-0.1119</v>
      </c>
      <c r="N12" s="59">
        <f t="shared" si="0"/>
        <v>-0.1119</v>
      </c>
      <c r="O12" s="59">
        <f t="shared" si="0"/>
        <v>-0.1119</v>
      </c>
      <c r="P12" s="59">
        <f t="shared" si="0"/>
        <v>-0.1119</v>
      </c>
      <c r="Q12" s="59">
        <f t="shared" si="0"/>
        <v>-0.1119</v>
      </c>
      <c r="R12" s="59">
        <f t="shared" si="0"/>
        <v>-0.1119</v>
      </c>
      <c r="S12" s="59">
        <f t="shared" si="0"/>
        <v>-0.1119</v>
      </c>
      <c r="T12" s="59">
        <f t="shared" si="0"/>
        <v>-0.1119</v>
      </c>
      <c r="U12" s="59">
        <f t="shared" si="0"/>
        <v>-0.1119</v>
      </c>
      <c r="V12" s="59">
        <f t="shared" si="0"/>
        <v>-0.1119</v>
      </c>
      <c r="W12" s="59">
        <f t="shared" si="0"/>
        <v>-0.1119</v>
      </c>
      <c r="X12" s="59">
        <f t="shared" si="0"/>
        <v>-0.1119</v>
      </c>
      <c r="Y12" s="59">
        <f t="shared" si="0"/>
        <v>-0.1119</v>
      </c>
      <c r="Z12" s="59">
        <f t="shared" si="0"/>
        <v>-0.1119</v>
      </c>
      <c r="AA12" s="59">
        <f t="shared" si="0"/>
        <v>-0.1119</v>
      </c>
      <c r="AB12" s="59">
        <f t="shared" si="0"/>
        <v>-0.1119</v>
      </c>
      <c r="AC12" s="59">
        <f t="shared" si="0"/>
        <v>-0.1119</v>
      </c>
      <c r="AD12" s="59">
        <f t="shared" si="0"/>
        <v>-0.1119</v>
      </c>
      <c r="AE12" s="59">
        <f t="shared" si="0"/>
        <v>-0.1119</v>
      </c>
      <c r="AF12" s="59">
        <f t="shared" si="0"/>
        <v>-0.1119</v>
      </c>
      <c r="AG12" s="59">
        <f t="shared" si="0"/>
        <v>-0.1119</v>
      </c>
      <c r="AH12" s="59">
        <f t="shared" si="0"/>
        <v>-0.1119</v>
      </c>
      <c r="AI12" s="59">
        <f t="shared" si="0"/>
        <v>-0.1119</v>
      </c>
      <c r="AJ12" s="59">
        <f t="shared" si="0"/>
        <v>-0.1119</v>
      </c>
      <c r="AK12" s="59">
        <f t="shared" si="0"/>
        <v>-0.1119</v>
      </c>
      <c r="AL12" s="59">
        <f t="shared" si="0"/>
        <v>-0.1119</v>
      </c>
      <c r="AM12" s="59">
        <f t="shared" si="0"/>
        <v>-0.1119</v>
      </c>
      <c r="AN12" s="59">
        <f t="shared" si="0"/>
        <v>-0.1119</v>
      </c>
      <c r="AO12" s="59">
        <f t="shared" si="0"/>
        <v>-0.1119</v>
      </c>
      <c r="AP12" s="59">
        <f t="shared" si="0"/>
        <v>-0.1119</v>
      </c>
      <c r="AQ12" s="59">
        <f t="shared" si="0"/>
        <v>-0.1119</v>
      </c>
      <c r="AR12" s="59">
        <f t="shared" si="0"/>
        <v>-0.1119</v>
      </c>
      <c r="AS12" s="59">
        <f t="shared" si="0"/>
        <v>-0.1119</v>
      </c>
      <c r="AT12" s="59">
        <f t="shared" si="0"/>
        <v>-0.1119</v>
      </c>
      <c r="AU12" s="59">
        <f t="shared" si="0"/>
        <v>-0.1119</v>
      </c>
      <c r="AV12" s="59">
        <f t="shared" si="0"/>
        <v>-0.1119</v>
      </c>
      <c r="AW12" s="59">
        <f t="shared" si="0"/>
        <v>-0.1119</v>
      </c>
      <c r="AX12" s="61"/>
      <c r="AY12" s="61"/>
      <c r="AZ12" s="61"/>
      <c r="BA12" s="61"/>
      <c r="BB12" s="61"/>
      <c r="BC12" s="61"/>
      <c r="BD12" s="61"/>
    </row>
    <row r="13" spans="1:56" ht="12.75" customHeight="1">
      <c r="A13" s="190" t="s">
        <v>309</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c r="A14" s="191"/>
      <c r="B14" s="9" t="s">
        <v>202</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c r="A15" s="191"/>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c r="A16" s="191"/>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c r="A17" s="191"/>
      <c r="B17" s="4" t="s">
        <v>203</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c r="A18" s="191"/>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c r="A19" s="191"/>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c r="A20" s="191"/>
      <c r="B20" s="4" t="s">
        <v>84</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c r="A21" s="191"/>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c r="A22" s="191"/>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c r="A23" s="191"/>
      <c r="B23" s="9" t="s">
        <v>211</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c r="A24" s="192"/>
      <c r="B24" s="13" t="s">
        <v>101</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c r="A25" s="75"/>
      <c r="B25" s="14"/>
    </row>
    <row r="26" spans="1:56">
      <c r="A26" s="75"/>
    </row>
    <row r="27" spans="1:56">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c r="A29" s="193" t="s">
        <v>308</v>
      </c>
      <c r="B29" s="4" t="s">
        <v>212</v>
      </c>
      <c r="D29" s="4" t="s">
        <v>88</v>
      </c>
      <c r="E29" s="43">
        <v>0</v>
      </c>
      <c r="F29" s="43">
        <v>0</v>
      </c>
      <c r="G29" s="43">
        <v>0</v>
      </c>
      <c r="H29" s="43">
        <v>0</v>
      </c>
      <c r="I29" s="43">
        <v>0</v>
      </c>
      <c r="J29" s="43">
        <v>0</v>
      </c>
      <c r="K29" s="43">
        <v>0</v>
      </c>
      <c r="L29" s="43">
        <v>0</v>
      </c>
      <c r="M29" s="43">
        <v>0</v>
      </c>
      <c r="N29" s="43">
        <v>0</v>
      </c>
      <c r="O29" s="43">
        <v>0</v>
      </c>
      <c r="P29" s="43">
        <v>0</v>
      </c>
      <c r="Q29" s="43">
        <v>0</v>
      </c>
      <c r="R29" s="43">
        <v>0</v>
      </c>
      <c r="S29" s="43">
        <v>0</v>
      </c>
      <c r="T29" s="43">
        <v>0</v>
      </c>
      <c r="U29" s="43">
        <v>0</v>
      </c>
      <c r="V29" s="43">
        <v>0</v>
      </c>
      <c r="W29" s="43">
        <v>0</v>
      </c>
      <c r="X29" s="43">
        <v>0</v>
      </c>
      <c r="Y29" s="43">
        <v>0</v>
      </c>
      <c r="Z29" s="43">
        <v>0</v>
      </c>
      <c r="AA29" s="43">
        <v>0</v>
      </c>
      <c r="AB29" s="43">
        <v>0</v>
      </c>
      <c r="AC29" s="43">
        <v>0</v>
      </c>
      <c r="AD29" s="43">
        <v>0</v>
      </c>
      <c r="AE29" s="43">
        <v>0</v>
      </c>
      <c r="AF29" s="43">
        <v>0</v>
      </c>
      <c r="AG29" s="43">
        <v>0</v>
      </c>
      <c r="AH29" s="43">
        <v>0</v>
      </c>
      <c r="AI29" s="43">
        <v>0</v>
      </c>
      <c r="AJ29" s="43">
        <v>0</v>
      </c>
      <c r="AK29" s="43">
        <v>0</v>
      </c>
      <c r="AL29" s="43">
        <v>0</v>
      </c>
      <c r="AM29" s="43">
        <v>0</v>
      </c>
      <c r="AN29" s="43">
        <v>0</v>
      </c>
      <c r="AO29" s="43">
        <v>0</v>
      </c>
      <c r="AP29" s="43">
        <v>0</v>
      </c>
      <c r="AQ29" s="43">
        <v>0</v>
      </c>
      <c r="AR29" s="43">
        <v>0</v>
      </c>
      <c r="AS29" s="43">
        <v>0</v>
      </c>
      <c r="AT29" s="43">
        <v>0</v>
      </c>
      <c r="AU29" s="43">
        <v>0</v>
      </c>
      <c r="AV29" s="43">
        <v>0</v>
      </c>
      <c r="AW29" s="43">
        <v>0</v>
      </c>
      <c r="AX29" s="43">
        <v>0</v>
      </c>
      <c r="AY29" s="43">
        <v>0</v>
      </c>
      <c r="AZ29" s="43">
        <v>0</v>
      </c>
      <c r="BA29" s="43">
        <v>0</v>
      </c>
      <c r="BB29" s="43">
        <v>0</v>
      </c>
      <c r="BC29" s="43">
        <v>0</v>
      </c>
      <c r="BD29" s="43">
        <v>0</v>
      </c>
    </row>
    <row r="30" spans="1:56">
      <c r="A30" s="193"/>
      <c r="B30" s="4" t="s">
        <v>213</v>
      </c>
      <c r="D30" s="4" t="s">
        <v>90</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c r="A31" s="193"/>
      <c r="B31" s="4" t="s">
        <v>214</v>
      </c>
      <c r="D31" s="4" t="s">
        <v>209</v>
      </c>
      <c r="E31" s="43">
        <v>0</v>
      </c>
      <c r="F31" s="43">
        <v>0</v>
      </c>
      <c r="G31" s="43">
        <v>0</v>
      </c>
      <c r="H31" s="43">
        <v>0</v>
      </c>
      <c r="I31" s="43">
        <v>0</v>
      </c>
      <c r="J31" s="43">
        <v>0</v>
      </c>
      <c r="K31" s="43">
        <v>0</v>
      </c>
      <c r="L31" s="43">
        <v>0</v>
      </c>
      <c r="M31" s="43">
        <v>0</v>
      </c>
      <c r="N31" s="43">
        <v>0</v>
      </c>
      <c r="O31" s="43">
        <v>0</v>
      </c>
      <c r="P31" s="43">
        <v>0</v>
      </c>
      <c r="Q31" s="43">
        <v>0</v>
      </c>
      <c r="R31" s="43">
        <v>0</v>
      </c>
      <c r="S31" s="43">
        <v>0</v>
      </c>
      <c r="T31" s="43">
        <v>0</v>
      </c>
      <c r="U31" s="43">
        <v>0</v>
      </c>
      <c r="V31" s="43">
        <v>0</v>
      </c>
      <c r="W31" s="43">
        <v>0</v>
      </c>
      <c r="X31" s="43">
        <v>0</v>
      </c>
      <c r="Y31" s="43">
        <v>0</v>
      </c>
      <c r="Z31" s="43">
        <v>0</v>
      </c>
      <c r="AA31" s="43">
        <v>0</v>
      </c>
      <c r="AB31" s="43">
        <v>0</v>
      </c>
      <c r="AC31" s="43">
        <v>0</v>
      </c>
      <c r="AD31" s="43">
        <v>0</v>
      </c>
      <c r="AE31" s="43">
        <v>0</v>
      </c>
      <c r="AF31" s="43">
        <v>0</v>
      </c>
      <c r="AG31" s="43">
        <v>0</v>
      </c>
      <c r="AH31" s="43">
        <v>0</v>
      </c>
      <c r="AI31" s="43">
        <v>0</v>
      </c>
      <c r="AJ31" s="43">
        <v>0</v>
      </c>
      <c r="AK31" s="43">
        <v>0</v>
      </c>
      <c r="AL31" s="43">
        <v>0</v>
      </c>
      <c r="AM31" s="43">
        <v>0</v>
      </c>
      <c r="AN31" s="43">
        <v>0</v>
      </c>
      <c r="AO31" s="43">
        <v>0</v>
      </c>
      <c r="AP31" s="43">
        <v>0</v>
      </c>
      <c r="AQ31" s="43">
        <v>0</v>
      </c>
      <c r="AR31" s="43">
        <v>0</v>
      </c>
      <c r="AS31" s="43">
        <v>0</v>
      </c>
      <c r="AT31" s="43">
        <v>0</v>
      </c>
      <c r="AU31" s="43">
        <v>0</v>
      </c>
      <c r="AV31" s="43">
        <v>0</v>
      </c>
      <c r="AW31" s="43">
        <v>0</v>
      </c>
      <c r="AX31" s="43">
        <v>0</v>
      </c>
      <c r="AY31" s="43">
        <v>0</v>
      </c>
      <c r="AZ31" s="43">
        <v>0</v>
      </c>
      <c r="BA31" s="43">
        <v>0</v>
      </c>
      <c r="BB31" s="43">
        <v>0</v>
      </c>
      <c r="BC31" s="43">
        <v>0</v>
      </c>
      <c r="BD31" s="43">
        <v>0</v>
      </c>
    </row>
    <row r="32" spans="1:56">
      <c r="A32" s="193"/>
      <c r="B32" s="4" t="s">
        <v>215</v>
      </c>
      <c r="D32" s="4" t="s">
        <v>89</v>
      </c>
      <c r="E32" s="43">
        <v>0</v>
      </c>
      <c r="F32" s="43">
        <v>0</v>
      </c>
      <c r="G32" s="43">
        <v>0</v>
      </c>
      <c r="H32" s="43">
        <v>0</v>
      </c>
      <c r="I32" s="43">
        <v>0</v>
      </c>
      <c r="J32" s="43">
        <v>0</v>
      </c>
      <c r="K32" s="43">
        <v>0</v>
      </c>
      <c r="L32" s="43">
        <v>0</v>
      </c>
      <c r="M32" s="43">
        <v>0</v>
      </c>
      <c r="N32" s="43">
        <v>0</v>
      </c>
      <c r="O32" s="43">
        <v>0</v>
      </c>
      <c r="P32" s="43">
        <v>0</v>
      </c>
      <c r="Q32" s="43">
        <v>0</v>
      </c>
      <c r="R32" s="43">
        <v>0</v>
      </c>
      <c r="S32" s="43">
        <v>0</v>
      </c>
      <c r="T32" s="43">
        <v>0</v>
      </c>
      <c r="U32" s="43">
        <v>0</v>
      </c>
      <c r="V32" s="43">
        <v>0</v>
      </c>
      <c r="W32" s="43">
        <v>0</v>
      </c>
      <c r="X32" s="43">
        <v>0</v>
      </c>
      <c r="Y32" s="43">
        <v>0</v>
      </c>
      <c r="Z32" s="43">
        <v>0</v>
      </c>
      <c r="AA32" s="43">
        <v>0</v>
      </c>
      <c r="AB32" s="43">
        <v>0</v>
      </c>
      <c r="AC32" s="43">
        <v>0</v>
      </c>
      <c r="AD32" s="43">
        <v>0</v>
      </c>
      <c r="AE32" s="43">
        <v>0</v>
      </c>
      <c r="AF32" s="43">
        <v>0</v>
      </c>
      <c r="AG32" s="43">
        <v>0</v>
      </c>
      <c r="AH32" s="43">
        <v>0</v>
      </c>
      <c r="AI32" s="43">
        <v>0</v>
      </c>
      <c r="AJ32" s="43">
        <v>0</v>
      </c>
      <c r="AK32" s="43">
        <v>0</v>
      </c>
      <c r="AL32" s="43">
        <v>0</v>
      </c>
      <c r="AM32" s="43">
        <v>0</v>
      </c>
      <c r="AN32" s="43">
        <v>0</v>
      </c>
      <c r="AO32" s="43">
        <v>0</v>
      </c>
      <c r="AP32" s="43">
        <v>0</v>
      </c>
      <c r="AQ32" s="43">
        <v>0</v>
      </c>
      <c r="AR32" s="43">
        <v>0</v>
      </c>
      <c r="AS32" s="43">
        <v>0</v>
      </c>
      <c r="AT32" s="43">
        <v>0</v>
      </c>
      <c r="AU32" s="43">
        <v>0</v>
      </c>
      <c r="AV32" s="43">
        <v>0</v>
      </c>
      <c r="AW32" s="43">
        <v>0</v>
      </c>
      <c r="AX32" s="43">
        <v>0</v>
      </c>
      <c r="AY32" s="43">
        <v>0</v>
      </c>
      <c r="AZ32" s="43">
        <v>0</v>
      </c>
      <c r="BA32" s="43">
        <v>0</v>
      </c>
      <c r="BB32" s="43">
        <v>0</v>
      </c>
      <c r="BC32" s="43">
        <v>0</v>
      </c>
      <c r="BD32" s="43">
        <v>0</v>
      </c>
    </row>
    <row r="33" spans="1:56" ht="16.5">
      <c r="A33" s="193"/>
      <c r="B33" s="4" t="s">
        <v>332</v>
      </c>
      <c r="D33" s="4" t="s">
        <v>90</v>
      </c>
      <c r="E33" s="37">
        <v>0</v>
      </c>
      <c r="F33" s="37">
        <v>0</v>
      </c>
      <c r="G33" s="37">
        <v>0</v>
      </c>
      <c r="H33" s="37">
        <v>0</v>
      </c>
      <c r="I33" s="37">
        <v>0</v>
      </c>
      <c r="J33" s="37">
        <v>0</v>
      </c>
      <c r="K33" s="37">
        <v>0</v>
      </c>
      <c r="L33" s="37">
        <v>0</v>
      </c>
      <c r="M33" s="37">
        <v>0</v>
      </c>
      <c r="N33" s="37">
        <v>0</v>
      </c>
      <c r="O33" s="37">
        <v>0</v>
      </c>
      <c r="P33" s="37">
        <v>0</v>
      </c>
      <c r="Q33" s="37">
        <v>0</v>
      </c>
      <c r="R33" s="37">
        <v>0</v>
      </c>
      <c r="S33" s="37">
        <v>0</v>
      </c>
      <c r="T33" s="37">
        <v>0</v>
      </c>
      <c r="U33" s="37">
        <v>0</v>
      </c>
      <c r="V33" s="37">
        <v>0</v>
      </c>
      <c r="W33" s="37">
        <v>0</v>
      </c>
      <c r="X33" s="37">
        <v>0</v>
      </c>
      <c r="Y33" s="37">
        <v>0</v>
      </c>
      <c r="Z33" s="37">
        <v>0</v>
      </c>
      <c r="AA33" s="37">
        <v>0</v>
      </c>
      <c r="AB33" s="37">
        <v>0</v>
      </c>
      <c r="AC33" s="37">
        <v>0</v>
      </c>
      <c r="AD33" s="37">
        <v>0</v>
      </c>
      <c r="AE33" s="37">
        <v>0</v>
      </c>
      <c r="AF33" s="37">
        <v>0</v>
      </c>
      <c r="AG33" s="37">
        <v>0</v>
      </c>
      <c r="AH33" s="37">
        <v>0</v>
      </c>
      <c r="AI33" s="37">
        <v>0</v>
      </c>
      <c r="AJ33" s="37">
        <v>0</v>
      </c>
      <c r="AK33" s="37">
        <v>0</v>
      </c>
      <c r="AL33" s="37">
        <v>0</v>
      </c>
      <c r="AM33" s="37">
        <v>0</v>
      </c>
      <c r="AN33" s="37">
        <v>0</v>
      </c>
      <c r="AO33" s="37">
        <v>0</v>
      </c>
      <c r="AP33" s="37">
        <v>0</v>
      </c>
      <c r="AQ33" s="37">
        <v>0</v>
      </c>
      <c r="AR33" s="37">
        <v>0</v>
      </c>
      <c r="AS33" s="37">
        <v>0</v>
      </c>
      <c r="AT33" s="37">
        <v>0</v>
      </c>
      <c r="AU33" s="37">
        <v>0</v>
      </c>
      <c r="AV33" s="37">
        <v>0</v>
      </c>
      <c r="AW33" s="37">
        <v>0</v>
      </c>
      <c r="AX33" s="37">
        <v>0</v>
      </c>
      <c r="AY33" s="37">
        <v>0</v>
      </c>
      <c r="AZ33" s="37">
        <v>0</v>
      </c>
      <c r="BA33" s="37">
        <v>0</v>
      </c>
      <c r="BB33" s="37">
        <v>0</v>
      </c>
      <c r="BC33" s="37">
        <v>0</v>
      </c>
      <c r="BD33" s="37">
        <v>0</v>
      </c>
    </row>
    <row r="34" spans="1:56" ht="16.5">
      <c r="A34" s="193"/>
      <c r="B34" s="4" t="s">
        <v>333</v>
      </c>
      <c r="D34" s="4" t="s">
        <v>42</v>
      </c>
      <c r="E34" s="35">
        <v>0</v>
      </c>
      <c r="F34" s="35">
        <v>0</v>
      </c>
      <c r="G34" s="35">
        <v>0</v>
      </c>
      <c r="H34" s="35">
        <v>0</v>
      </c>
      <c r="I34" s="35">
        <v>0</v>
      </c>
      <c r="J34" s="35">
        <v>0</v>
      </c>
      <c r="K34" s="35">
        <v>0</v>
      </c>
      <c r="L34" s="35">
        <v>0</v>
      </c>
      <c r="M34" s="35">
        <v>0</v>
      </c>
      <c r="N34" s="35">
        <v>0</v>
      </c>
      <c r="O34" s="35">
        <v>0</v>
      </c>
      <c r="P34" s="35">
        <v>0</v>
      </c>
      <c r="Q34" s="35">
        <v>0</v>
      </c>
      <c r="R34" s="35">
        <v>0</v>
      </c>
      <c r="S34" s="35">
        <v>0</v>
      </c>
      <c r="T34" s="35">
        <v>0</v>
      </c>
      <c r="U34" s="35">
        <v>0</v>
      </c>
      <c r="V34" s="35">
        <v>0</v>
      </c>
      <c r="W34" s="35">
        <v>0</v>
      </c>
      <c r="X34" s="35">
        <v>0</v>
      </c>
      <c r="Y34" s="35">
        <v>0</v>
      </c>
      <c r="Z34" s="35">
        <v>0</v>
      </c>
      <c r="AA34" s="35">
        <v>0</v>
      </c>
      <c r="AB34" s="35">
        <v>0</v>
      </c>
      <c r="AC34" s="35">
        <v>0</v>
      </c>
      <c r="AD34" s="35">
        <v>0</v>
      </c>
      <c r="AE34" s="35">
        <v>0</v>
      </c>
      <c r="AF34" s="35">
        <v>0</v>
      </c>
      <c r="AG34" s="35">
        <v>0</v>
      </c>
      <c r="AH34" s="35">
        <v>0</v>
      </c>
      <c r="AI34" s="35">
        <v>0</v>
      </c>
      <c r="AJ34" s="35">
        <v>0</v>
      </c>
      <c r="AK34" s="35">
        <v>0</v>
      </c>
      <c r="AL34" s="35">
        <v>0</v>
      </c>
      <c r="AM34" s="35">
        <v>0</v>
      </c>
      <c r="AN34" s="35">
        <v>0</v>
      </c>
      <c r="AO34" s="35">
        <v>0</v>
      </c>
      <c r="AP34" s="35">
        <v>0</v>
      </c>
      <c r="AQ34" s="35">
        <v>0</v>
      </c>
      <c r="AR34" s="35">
        <v>0</v>
      </c>
      <c r="AS34" s="35">
        <v>0</v>
      </c>
      <c r="AT34" s="35">
        <v>0</v>
      </c>
      <c r="AU34" s="35">
        <v>0</v>
      </c>
      <c r="AV34" s="35">
        <v>0</v>
      </c>
      <c r="AW34" s="35">
        <v>0</v>
      </c>
      <c r="AX34" s="35">
        <v>0</v>
      </c>
      <c r="AY34" s="35">
        <v>0</v>
      </c>
      <c r="AZ34" s="35">
        <v>0</v>
      </c>
      <c r="BA34" s="35">
        <v>0</v>
      </c>
      <c r="BB34" s="35">
        <v>0</v>
      </c>
      <c r="BC34" s="35">
        <v>0</v>
      </c>
      <c r="BD34" s="35">
        <v>0</v>
      </c>
    </row>
    <row r="35" spans="1:56" ht="16.5">
      <c r="A35" s="193"/>
      <c r="B35" s="4" t="s">
        <v>334</v>
      </c>
      <c r="D35" s="4" t="s">
        <v>42</v>
      </c>
      <c r="E35" s="35">
        <v>0</v>
      </c>
      <c r="F35" s="35">
        <v>0</v>
      </c>
      <c r="G35" s="35">
        <v>0</v>
      </c>
      <c r="H35" s="35">
        <v>0</v>
      </c>
      <c r="I35" s="35">
        <v>0</v>
      </c>
      <c r="J35" s="35">
        <v>0</v>
      </c>
      <c r="K35" s="35">
        <v>0</v>
      </c>
      <c r="L35" s="35">
        <v>0</v>
      </c>
      <c r="M35" s="35">
        <v>0</v>
      </c>
      <c r="N35" s="35">
        <v>0</v>
      </c>
      <c r="O35" s="35">
        <v>0</v>
      </c>
      <c r="P35" s="35">
        <v>0</v>
      </c>
      <c r="Q35" s="35">
        <v>0</v>
      </c>
      <c r="R35" s="35">
        <v>0</v>
      </c>
      <c r="S35" s="35">
        <v>0</v>
      </c>
      <c r="T35" s="35">
        <v>0</v>
      </c>
      <c r="U35" s="35">
        <v>0</v>
      </c>
      <c r="V35" s="35">
        <v>0</v>
      </c>
      <c r="W35" s="35">
        <v>0</v>
      </c>
      <c r="X35" s="35">
        <v>0</v>
      </c>
      <c r="Y35" s="35">
        <v>0</v>
      </c>
      <c r="Z35" s="35">
        <v>0</v>
      </c>
      <c r="AA35" s="35">
        <v>0</v>
      </c>
      <c r="AB35" s="35">
        <v>0</v>
      </c>
      <c r="AC35" s="35">
        <v>0</v>
      </c>
      <c r="AD35" s="35">
        <v>0</v>
      </c>
      <c r="AE35" s="35">
        <v>0</v>
      </c>
      <c r="AF35" s="35">
        <v>0</v>
      </c>
      <c r="AG35" s="35">
        <v>0</v>
      </c>
      <c r="AH35" s="35">
        <v>0</v>
      </c>
      <c r="AI35" s="35">
        <v>0</v>
      </c>
      <c r="AJ35" s="35">
        <v>0</v>
      </c>
      <c r="AK35" s="35">
        <v>0</v>
      </c>
      <c r="AL35" s="35">
        <v>0</v>
      </c>
      <c r="AM35" s="35">
        <v>0</v>
      </c>
      <c r="AN35" s="35">
        <v>0</v>
      </c>
      <c r="AO35" s="35">
        <v>0</v>
      </c>
      <c r="AP35" s="35">
        <v>0</v>
      </c>
      <c r="AQ35" s="35">
        <v>0</v>
      </c>
      <c r="AR35" s="35">
        <v>0</v>
      </c>
      <c r="AS35" s="35">
        <v>0</v>
      </c>
      <c r="AT35" s="35">
        <v>0</v>
      </c>
      <c r="AU35" s="35">
        <v>0</v>
      </c>
      <c r="AV35" s="35">
        <v>0</v>
      </c>
      <c r="AW35" s="35">
        <v>0</v>
      </c>
      <c r="AX35" s="35">
        <v>0</v>
      </c>
      <c r="AY35" s="35">
        <v>0</v>
      </c>
      <c r="AZ35" s="35">
        <v>0</v>
      </c>
      <c r="BA35" s="35">
        <v>0</v>
      </c>
      <c r="BB35" s="35">
        <v>0</v>
      </c>
      <c r="BC35" s="35">
        <v>0</v>
      </c>
      <c r="BD35" s="35">
        <v>0</v>
      </c>
    </row>
    <row r="36" spans="1:56">
      <c r="A36" s="193"/>
      <c r="B36" s="4" t="s">
        <v>216</v>
      </c>
      <c r="D36" s="4" t="s">
        <v>91</v>
      </c>
      <c r="E36" s="69">
        <v>0</v>
      </c>
      <c r="F36" s="69">
        <v>0</v>
      </c>
      <c r="G36" s="69">
        <v>0</v>
      </c>
      <c r="H36" s="69">
        <v>0</v>
      </c>
      <c r="I36" s="69">
        <v>0</v>
      </c>
      <c r="J36" s="69">
        <v>0</v>
      </c>
      <c r="K36" s="69">
        <v>0</v>
      </c>
      <c r="L36" s="69">
        <v>0</v>
      </c>
      <c r="M36" s="69">
        <v>0</v>
      </c>
      <c r="N36" s="69">
        <v>0</v>
      </c>
      <c r="O36" s="69">
        <v>0</v>
      </c>
      <c r="P36" s="69">
        <v>0</v>
      </c>
      <c r="Q36" s="69">
        <v>0</v>
      </c>
      <c r="R36" s="69">
        <v>0</v>
      </c>
      <c r="S36" s="69">
        <v>0</v>
      </c>
      <c r="T36" s="69">
        <v>0</v>
      </c>
      <c r="U36" s="69">
        <v>0</v>
      </c>
      <c r="V36" s="69">
        <v>0</v>
      </c>
      <c r="W36" s="69">
        <v>0</v>
      </c>
      <c r="X36" s="69">
        <v>0</v>
      </c>
      <c r="Y36" s="69">
        <v>0</v>
      </c>
      <c r="Z36" s="69">
        <v>0</v>
      </c>
      <c r="AA36" s="69">
        <v>0</v>
      </c>
      <c r="AB36" s="69">
        <v>0</v>
      </c>
      <c r="AC36" s="69">
        <v>0</v>
      </c>
      <c r="AD36" s="69">
        <v>0</v>
      </c>
      <c r="AE36" s="69">
        <v>0</v>
      </c>
      <c r="AF36" s="69">
        <v>0</v>
      </c>
      <c r="AG36" s="69">
        <v>0</v>
      </c>
      <c r="AH36" s="69">
        <v>0</v>
      </c>
      <c r="AI36" s="69">
        <v>0</v>
      </c>
      <c r="AJ36" s="69">
        <v>0</v>
      </c>
      <c r="AK36" s="69">
        <v>0</v>
      </c>
      <c r="AL36" s="69">
        <v>0</v>
      </c>
      <c r="AM36" s="69">
        <v>0</v>
      </c>
      <c r="AN36" s="69">
        <v>0</v>
      </c>
      <c r="AO36" s="69">
        <v>0</v>
      </c>
      <c r="AP36" s="69">
        <v>0</v>
      </c>
      <c r="AQ36" s="69">
        <v>0</v>
      </c>
      <c r="AR36" s="69">
        <v>0</v>
      </c>
      <c r="AS36" s="69">
        <v>0</v>
      </c>
      <c r="AT36" s="69">
        <v>0</v>
      </c>
      <c r="AU36" s="69">
        <v>0</v>
      </c>
      <c r="AV36" s="69">
        <v>0</v>
      </c>
      <c r="AW36" s="69">
        <v>0</v>
      </c>
      <c r="AX36" s="69">
        <v>0</v>
      </c>
      <c r="AY36" s="69">
        <v>0</v>
      </c>
      <c r="AZ36" s="69">
        <v>0</v>
      </c>
      <c r="BA36" s="69">
        <v>0</v>
      </c>
      <c r="BB36" s="69">
        <v>0</v>
      </c>
      <c r="BC36" s="69">
        <v>0</v>
      </c>
      <c r="BD36" s="69">
        <v>0</v>
      </c>
    </row>
    <row r="37" spans="1:56">
      <c r="C37" s="36"/>
    </row>
    <row r="38" spans="1:56" ht="16.5">
      <c r="A38" s="86"/>
      <c r="C38" s="36"/>
    </row>
    <row r="39" spans="1:56" ht="16.5">
      <c r="A39" s="86">
        <v>1</v>
      </c>
      <c r="B39" s="4" t="s">
        <v>335</v>
      </c>
    </row>
    <row r="40" spans="1:56">
      <c r="B40" s="130" t="s">
        <v>155</v>
      </c>
    </row>
    <row r="41" spans="1:56">
      <c r="B41" s="4" t="s">
        <v>319</v>
      </c>
    </row>
    <row r="42" spans="1:56">
      <c r="B42" s="4" t="s">
        <v>336</v>
      </c>
    </row>
    <row r="43" spans="1:56" ht="16.5">
      <c r="A43" s="86">
        <v>2</v>
      </c>
      <c r="B43" s="70" t="s">
        <v>154</v>
      </c>
    </row>
    <row r="48" spans="1:56">
      <c r="C48" s="36"/>
    </row>
    <row r="113" spans="2:2">
      <c r="B113" s="4" t="s">
        <v>198</v>
      </c>
    </row>
    <row r="114" spans="2:2">
      <c r="B114" s="4" t="s">
        <v>197</v>
      </c>
    </row>
    <row r="115" spans="2:2">
      <c r="B115" s="4" t="s">
        <v>320</v>
      </c>
    </row>
    <row r="116" spans="2:2">
      <c r="B116" s="4" t="s">
        <v>158</v>
      </c>
    </row>
    <row r="117" spans="2:2">
      <c r="B117" s="4" t="s">
        <v>159</v>
      </c>
    </row>
    <row r="118" spans="2:2">
      <c r="B118" s="4" t="s">
        <v>160</v>
      </c>
    </row>
    <row r="119" spans="2:2">
      <c r="B119" s="4" t="s">
        <v>161</v>
      </c>
    </row>
    <row r="120" spans="2:2">
      <c r="B120" s="4" t="s">
        <v>162</v>
      </c>
    </row>
    <row r="121" spans="2:2">
      <c r="B121" s="4" t="s">
        <v>163</v>
      </c>
    </row>
    <row r="122" spans="2:2">
      <c r="B122" s="4" t="s">
        <v>164</v>
      </c>
    </row>
    <row r="123" spans="2:2">
      <c r="B123" s="4" t="s">
        <v>165</v>
      </c>
    </row>
    <row r="124" spans="2:2">
      <c r="B124" s="4" t="s">
        <v>166</v>
      </c>
    </row>
    <row r="125" spans="2:2">
      <c r="B125" s="4" t="s">
        <v>199</v>
      </c>
    </row>
    <row r="126" spans="2:2">
      <c r="B126" s="4" t="s">
        <v>167</v>
      </c>
    </row>
    <row r="127" spans="2:2">
      <c r="B127" s="4" t="s">
        <v>168</v>
      </c>
    </row>
    <row r="128" spans="2:2">
      <c r="B128" s="4" t="s">
        <v>169</v>
      </c>
    </row>
    <row r="129" spans="2:2">
      <c r="B129" s="4" t="s">
        <v>170</v>
      </c>
    </row>
    <row r="130" spans="2:2">
      <c r="B130" s="4" t="s">
        <v>171</v>
      </c>
    </row>
    <row r="131" spans="2:2">
      <c r="B131" s="4" t="s">
        <v>172</v>
      </c>
    </row>
    <row r="132" spans="2:2">
      <c r="B132" s="4" t="s">
        <v>173</v>
      </c>
    </row>
    <row r="133" spans="2:2">
      <c r="B133" s="4" t="s">
        <v>174</v>
      </c>
    </row>
    <row r="134" spans="2:2">
      <c r="B134" s="4" t="s">
        <v>175</v>
      </c>
    </row>
    <row r="135" spans="2:2">
      <c r="B135" s="4" t="s">
        <v>200</v>
      </c>
    </row>
    <row r="136" spans="2:2">
      <c r="B136" s="4" t="s">
        <v>201</v>
      </c>
    </row>
    <row r="137" spans="2:2">
      <c r="B137" s="4" t="s">
        <v>176</v>
      </c>
    </row>
    <row r="138" spans="2:2">
      <c r="B138" s="4" t="s">
        <v>177</v>
      </c>
    </row>
    <row r="139" spans="2:2">
      <c r="B139" s="4" t="s">
        <v>178</v>
      </c>
    </row>
    <row r="140" spans="2:2">
      <c r="B140" s="4" t="s">
        <v>179</v>
      </c>
    </row>
    <row r="141" spans="2:2">
      <c r="B141" s="4" t="s">
        <v>180</v>
      </c>
    </row>
    <row r="142" spans="2:2">
      <c r="B142" s="4" t="s">
        <v>181</v>
      </c>
    </row>
    <row r="143" spans="2:2">
      <c r="B143" s="4" t="s">
        <v>182</v>
      </c>
    </row>
    <row r="144" spans="2:2">
      <c r="B144" s="4" t="s">
        <v>183</v>
      </c>
    </row>
    <row r="145" spans="2:2">
      <c r="B145" s="4" t="s">
        <v>184</v>
      </c>
    </row>
    <row r="146" spans="2:2">
      <c r="B146" s="4" t="s">
        <v>185</v>
      </c>
    </row>
    <row r="147" spans="2:2">
      <c r="B147" s="4" t="s">
        <v>186</v>
      </c>
    </row>
    <row r="148" spans="2:2">
      <c r="B148" s="4" t="s">
        <v>187</v>
      </c>
    </row>
    <row r="149" spans="2:2">
      <c r="B149" s="4" t="s">
        <v>188</v>
      </c>
    </row>
    <row r="150" spans="2:2">
      <c r="B150" s="4" t="s">
        <v>189</v>
      </c>
    </row>
    <row r="151" spans="2:2">
      <c r="B151" s="4" t="s">
        <v>190</v>
      </c>
    </row>
    <row r="152" spans="2:2">
      <c r="B152" s="4" t="s">
        <v>191</v>
      </c>
    </row>
    <row r="153" spans="2:2">
      <c r="B153" s="4" t="s">
        <v>192</v>
      </c>
    </row>
    <row r="154" spans="2:2">
      <c r="B154" s="4" t="s">
        <v>193</v>
      </c>
    </row>
    <row r="155" spans="2:2">
      <c r="B155" s="4" t="s">
        <v>194</v>
      </c>
    </row>
    <row r="156" spans="2:2">
      <c r="B156" s="4" t="s">
        <v>195</v>
      </c>
    </row>
    <row r="157" spans="2:2">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D25"/>
  <sheetViews>
    <sheetView workbookViewId="0">
      <selection activeCell="B9" sqref="B9"/>
    </sheetView>
  </sheetViews>
  <sheetFormatPr defaultRowHeight="15"/>
  <cols>
    <col min="1" max="1" width="5.85546875" customWidth="1"/>
    <col min="2" max="2" width="70.42578125" customWidth="1"/>
    <col min="3" max="3" width="21.5703125" bestFit="1" customWidth="1"/>
    <col min="4" max="4" width="18.42578125" bestFit="1" customWidth="1"/>
    <col min="5" max="5" width="14.140625" bestFit="1" customWidth="1"/>
    <col min="6" max="6" width="17" bestFit="1" customWidth="1"/>
    <col min="7" max="7" width="18.7109375" bestFit="1" customWidth="1"/>
  </cols>
  <sheetData>
    <row r="1" spans="1:4" ht="18.75">
      <c r="A1" s="1" t="s">
        <v>303</v>
      </c>
    </row>
    <row r="2" spans="1:4">
      <c r="A2" t="s">
        <v>78</v>
      </c>
    </row>
    <row r="3" spans="1:4" s="145" customFormat="1" ht="21" customHeight="1">
      <c r="B3" s="27"/>
      <c r="C3" s="27"/>
      <c r="D3" s="27"/>
    </row>
    <row r="4" spans="1:4" s="145" customFormat="1" ht="30">
      <c r="A4" s="145">
        <v>1</v>
      </c>
      <c r="B4" s="146" t="s">
        <v>367</v>
      </c>
    </row>
    <row r="5" spans="1:4" s="145" customFormat="1" ht="30">
      <c r="A5" s="145">
        <v>2</v>
      </c>
      <c r="B5" s="146" t="s">
        <v>368</v>
      </c>
    </row>
    <row r="6" spans="1:4" s="145" customFormat="1">
      <c r="A6" s="145">
        <v>3</v>
      </c>
      <c r="B6" s="146" t="s">
        <v>369</v>
      </c>
    </row>
    <row r="7" spans="1:4" s="145" customFormat="1" ht="30">
      <c r="A7" s="145">
        <v>4</v>
      </c>
      <c r="B7" s="147" t="s">
        <v>370</v>
      </c>
    </row>
    <row r="8" spans="1:4" s="145" customFormat="1">
      <c r="A8" s="145">
        <v>5</v>
      </c>
      <c r="B8" s="146" t="s">
        <v>377</v>
      </c>
    </row>
    <row r="9" spans="1:4" s="145" customFormat="1"/>
    <row r="10" spans="1:4" s="145" customFormat="1"/>
    <row r="12" spans="1:4">
      <c r="B12" s="134" t="s">
        <v>341</v>
      </c>
      <c r="C12" s="135"/>
    </row>
    <row r="13" spans="1:4">
      <c r="B13" s="136"/>
      <c r="C13" s="137"/>
    </row>
    <row r="14" spans="1:4">
      <c r="B14" s="138" t="s">
        <v>342</v>
      </c>
      <c r="C14" s="139" t="s">
        <v>47</v>
      </c>
    </row>
    <row r="15" spans="1:4">
      <c r="B15" s="136" t="s">
        <v>343</v>
      </c>
      <c r="C15" s="137">
        <v>7</v>
      </c>
    </row>
    <row r="16" spans="1:4">
      <c r="B16" s="136" t="s">
        <v>344</v>
      </c>
      <c r="C16" s="137">
        <v>15</v>
      </c>
    </row>
    <row r="17" spans="2:3" s="141" customFormat="1">
      <c r="B17" s="136" t="s">
        <v>354</v>
      </c>
      <c r="C17" s="137">
        <v>1</v>
      </c>
    </row>
    <row r="18" spans="2:3">
      <c r="B18" s="136" t="s">
        <v>346</v>
      </c>
      <c r="C18" s="137">
        <v>18</v>
      </c>
    </row>
    <row r="19" spans="2:3">
      <c r="B19" s="136" t="s">
        <v>347</v>
      </c>
      <c r="C19" s="137">
        <v>1</v>
      </c>
    </row>
    <row r="20" spans="2:3" s="142" customFormat="1">
      <c r="B20" s="136" t="s">
        <v>348</v>
      </c>
      <c r="C20" s="137">
        <v>2</v>
      </c>
    </row>
    <row r="21" spans="2:3">
      <c r="B21" s="136" t="s">
        <v>353</v>
      </c>
      <c r="C21" s="137">
        <v>2</v>
      </c>
    </row>
    <row r="22" spans="2:3">
      <c r="B22" s="136" t="s">
        <v>355</v>
      </c>
      <c r="C22" s="137">
        <v>1</v>
      </c>
    </row>
    <row r="23" spans="2:3" s="143" customFormat="1">
      <c r="B23" s="136" t="s">
        <v>356</v>
      </c>
      <c r="C23" s="137">
        <v>18</v>
      </c>
    </row>
    <row r="24" spans="2:3" s="145" customFormat="1">
      <c r="B24" s="136"/>
      <c r="C24" s="137"/>
    </row>
    <row r="25" spans="2:3">
      <c r="B25" s="144"/>
      <c r="C25" s="144"/>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Normal="100" zoomScaleSheetLayoutView="75" workbookViewId="0">
      <pane xSplit="2" ySplit="12" topLeftCell="C16" activePane="bottomRight" state="frozen"/>
      <selection activeCell="E44" sqref="E44"/>
      <selection pane="topRight" activeCell="E44" sqref="E44"/>
      <selection pane="bottomLeft" activeCell="E44" sqref="E44"/>
      <selection pane="bottomRight" activeCell="C2" sqref="C2"/>
    </sheetView>
  </sheetViews>
  <sheetFormatPr defaultColWidth="9.140625"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390</v>
      </c>
      <c r="C1" s="3" t="s">
        <v>365</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c r="B4" s="48">
        <v>16</v>
      </c>
      <c r="C4" s="44">
        <f>INDEX($E$81:$BD$81,1,$C$9+$B4-1)</f>
        <v>-14.69437628982682</v>
      </c>
      <c r="D4" s="9"/>
      <c r="E4" s="9"/>
      <c r="F4" s="87"/>
      <c r="G4" s="9"/>
      <c r="I4" s="40"/>
      <c r="AQ4" s="22"/>
      <c r="AR4" s="22"/>
      <c r="AS4" s="22"/>
      <c r="AT4" s="22"/>
      <c r="AU4" s="22"/>
      <c r="AV4" s="22"/>
      <c r="AW4" s="22"/>
      <c r="AX4" s="22"/>
      <c r="AY4" s="22"/>
      <c r="AZ4" s="22"/>
      <c r="BA4" s="22"/>
      <c r="BB4" s="22"/>
      <c r="BC4" s="22"/>
      <c r="BD4" s="22"/>
    </row>
    <row r="5" spans="1:56">
      <c r="B5" s="48">
        <v>24</v>
      </c>
      <c r="C5" s="44">
        <f>INDEX($E$81:$BD$81,1,$C$9+$B5-1)</f>
        <v>-18.095510353485015</v>
      </c>
      <c r="D5" s="18"/>
      <c r="E5" s="63"/>
      <c r="F5" s="9"/>
      <c r="G5" s="9"/>
      <c r="AQ5" s="22"/>
      <c r="AR5" s="22"/>
      <c r="AS5" s="22"/>
      <c r="AT5" s="22"/>
      <c r="AU5" s="22"/>
      <c r="AV5" s="22"/>
      <c r="AW5" s="22"/>
      <c r="AX5" s="22"/>
      <c r="AY5" s="22"/>
      <c r="AZ5" s="22"/>
      <c r="BA5" s="22"/>
      <c r="BB5" s="22"/>
      <c r="BC5" s="22"/>
      <c r="BD5" s="22"/>
    </row>
    <row r="6" spans="1:56">
      <c r="B6" s="48">
        <v>32</v>
      </c>
      <c r="C6" s="44">
        <f>INDEX($E$81:$BD$81,1,$C$9+$B6-1)</f>
        <v>-20.375968182542291</v>
      </c>
      <c r="D6" s="9"/>
      <c r="E6" s="9"/>
      <c r="F6" s="9"/>
      <c r="G6" s="9"/>
      <c r="AQ6" s="22"/>
      <c r="AR6" s="22"/>
      <c r="AS6" s="22"/>
      <c r="AT6" s="22"/>
      <c r="AU6" s="22"/>
      <c r="AV6" s="22"/>
      <c r="AW6" s="22"/>
      <c r="AX6" s="22"/>
      <c r="AY6" s="22"/>
      <c r="AZ6" s="22"/>
      <c r="BA6" s="22"/>
      <c r="BB6" s="22"/>
      <c r="BC6" s="22"/>
      <c r="BD6" s="22"/>
    </row>
    <row r="7" spans="1:56">
      <c r="B7" s="48">
        <v>45</v>
      </c>
      <c r="C7" s="44">
        <f>INDEX($E$81:$BD$81,1,$C$9+$B7-1)</f>
        <v>-22.705698281215575</v>
      </c>
      <c r="D7" s="9"/>
      <c r="E7" s="9"/>
      <c r="F7" s="9"/>
      <c r="G7" s="9"/>
      <c r="AQ7" s="22"/>
      <c r="AR7" s="22"/>
      <c r="AS7" s="22"/>
      <c r="AT7" s="22"/>
      <c r="AU7" s="22"/>
      <c r="AV7" s="22"/>
      <c r="AW7" s="22"/>
      <c r="AX7" s="22"/>
      <c r="AY7" s="22"/>
      <c r="AZ7" s="22"/>
      <c r="BA7" s="22"/>
      <c r="BB7" s="22"/>
      <c r="BC7" s="22"/>
      <c r="BD7" s="22"/>
    </row>
    <row r="8" spans="1:56">
      <c r="B8" s="49"/>
      <c r="C8" s="44"/>
      <c r="D8" s="9"/>
      <c r="E8" s="9"/>
      <c r="F8" s="9"/>
      <c r="G8" s="9"/>
      <c r="AQ8" s="22"/>
      <c r="AR8" s="22"/>
      <c r="AS8" s="22"/>
      <c r="AT8" s="22"/>
      <c r="AU8" s="22"/>
      <c r="AV8" s="22"/>
      <c r="AW8" s="22"/>
      <c r="AX8" s="22"/>
      <c r="AY8" s="22"/>
      <c r="AZ8" s="22"/>
      <c r="BA8" s="22"/>
      <c r="BB8" s="22"/>
      <c r="BC8" s="22"/>
      <c r="BD8" s="22"/>
    </row>
    <row r="9" spans="1:56" ht="15.75" thickBot="1">
      <c r="B9" s="114"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94" t="s">
        <v>11</v>
      </c>
      <c r="B13" s="61" t="s">
        <v>159</v>
      </c>
      <c r="C13" s="60"/>
      <c r="D13" s="61" t="s">
        <v>40</v>
      </c>
      <c r="E13" s="62">
        <v>-19.828952398204649</v>
      </c>
      <c r="F13" s="62">
        <v>-22.283685441615852</v>
      </c>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c r="A14" s="195"/>
      <c r="B14" s="61" t="s">
        <v>176</v>
      </c>
      <c r="C14" s="60"/>
      <c r="D14" s="61" t="s">
        <v>40</v>
      </c>
      <c r="E14" s="157">
        <v>0</v>
      </c>
      <c r="F14" s="157">
        <v>0</v>
      </c>
      <c r="G14" s="157">
        <v>-0.14950551780302965</v>
      </c>
      <c r="H14" s="157">
        <v>-0.14920570959062338</v>
      </c>
      <c r="I14" s="157">
        <v>-0.14898716937683951</v>
      </c>
      <c r="J14" s="157">
        <v>-0.14884625457320802</v>
      </c>
      <c r="K14" s="157">
        <v>-0.1487169384722582</v>
      </c>
      <c r="L14" s="157">
        <v>-0.14847573633161246</v>
      </c>
      <c r="M14" s="132">
        <v>-0.14899999999999999</v>
      </c>
      <c r="N14" s="132">
        <v>-0.14899999999999999</v>
      </c>
      <c r="O14" s="132">
        <v>-0.14899999999999999</v>
      </c>
      <c r="P14" s="132">
        <v>-0.14899999999999999</v>
      </c>
      <c r="Q14" s="132">
        <v>-0.14899999999999999</v>
      </c>
      <c r="R14" s="132">
        <v>-0.14899999999999999</v>
      </c>
      <c r="S14" s="132">
        <v>-0.14899999999999999</v>
      </c>
      <c r="T14" s="132">
        <v>-0.14899999999999999</v>
      </c>
      <c r="U14" s="132">
        <v>-0.14899999999999999</v>
      </c>
      <c r="V14" s="132">
        <v>-0.14899999999999999</v>
      </c>
      <c r="W14" s="132">
        <v>-0.14899999999999999</v>
      </c>
      <c r="X14" s="132">
        <v>-0.14899999999999999</v>
      </c>
      <c r="Y14" s="132">
        <v>-0.14899999999999999</v>
      </c>
      <c r="Z14" s="132">
        <v>-0.14899999999999999</v>
      </c>
      <c r="AA14" s="132">
        <v>-0.14899999999999999</v>
      </c>
      <c r="AB14" s="132">
        <v>-0.14899999999999999</v>
      </c>
      <c r="AC14" s="132">
        <v>-0.14899999999999999</v>
      </c>
      <c r="AD14" s="132">
        <v>-0.14899999999999999</v>
      </c>
      <c r="AE14" s="132">
        <v>-0.14899999999999999</v>
      </c>
      <c r="AF14" s="132">
        <v>-0.14899999999999999</v>
      </c>
      <c r="AG14" s="132">
        <v>-0.14899999999999999</v>
      </c>
      <c r="AH14" s="132">
        <v>-0.14899999999999999</v>
      </c>
      <c r="AI14" s="132">
        <v>-0.14899999999999999</v>
      </c>
      <c r="AJ14" s="132">
        <v>-0.14899999999999999</v>
      </c>
      <c r="AK14" s="132">
        <v>-0.14899999999999999</v>
      </c>
      <c r="AL14" s="132">
        <v>-0.14899999999999999</v>
      </c>
      <c r="AM14" s="132">
        <v>-0.14899999999999999</v>
      </c>
      <c r="AN14" s="132">
        <v>-0.14899999999999999</v>
      </c>
      <c r="AO14" s="132">
        <v>-0.14899999999999999</v>
      </c>
      <c r="AP14" s="132">
        <v>-0.14899999999999999</v>
      </c>
      <c r="AQ14" s="132">
        <v>-0.14899999999999999</v>
      </c>
      <c r="AR14" s="132">
        <v>-0.14899999999999999</v>
      </c>
      <c r="AS14" s="132">
        <v>-0.14899999999999999</v>
      </c>
      <c r="AT14" s="132">
        <v>-0.14899999999999999</v>
      </c>
      <c r="AU14" s="132">
        <v>-0.14899999999999999</v>
      </c>
      <c r="AV14" s="132">
        <v>-0.14899999999999999</v>
      </c>
      <c r="AW14" s="132">
        <v>-0.14899999999999999</v>
      </c>
      <c r="AX14" s="61"/>
      <c r="AY14" s="61"/>
      <c r="AZ14" s="61"/>
      <c r="BA14" s="61"/>
      <c r="BB14" s="61"/>
      <c r="BC14" s="61"/>
      <c r="BD14" s="61"/>
    </row>
    <row r="15" spans="1:56">
      <c r="A15" s="195"/>
      <c r="B15" s="61" t="s">
        <v>176</v>
      </c>
      <c r="C15" s="60"/>
      <c r="D15" s="61" t="s">
        <v>40</v>
      </c>
      <c r="E15" s="62"/>
      <c r="F15" s="62"/>
      <c r="G15" s="132"/>
      <c r="H15" s="132"/>
      <c r="I15" s="132"/>
      <c r="J15" s="132"/>
      <c r="K15" s="132"/>
      <c r="L15" s="132"/>
      <c r="M15" s="132"/>
      <c r="N15" s="132"/>
      <c r="O15" s="132"/>
      <c r="P15" s="132"/>
      <c r="Q15" s="132"/>
      <c r="R15" s="132"/>
      <c r="S15" s="132"/>
      <c r="T15" s="132"/>
      <c r="U15" s="132"/>
      <c r="V15" s="132"/>
      <c r="W15" s="132"/>
      <c r="X15" s="132"/>
      <c r="Y15" s="132"/>
      <c r="Z15" s="132"/>
      <c r="AA15" s="132"/>
      <c r="AB15" s="132"/>
      <c r="AC15" s="132"/>
      <c r="AD15" s="132"/>
      <c r="AE15" s="132"/>
      <c r="AF15" s="132"/>
      <c r="AG15" s="132"/>
      <c r="AH15" s="132"/>
      <c r="AI15" s="132"/>
      <c r="AJ15" s="132"/>
      <c r="AK15" s="132"/>
      <c r="AL15" s="132"/>
      <c r="AM15" s="132"/>
      <c r="AN15" s="132"/>
      <c r="AO15" s="132"/>
      <c r="AP15" s="132"/>
      <c r="AQ15" s="132"/>
      <c r="AR15" s="132"/>
      <c r="AS15" s="132"/>
      <c r="AT15" s="132"/>
      <c r="AU15" s="132"/>
      <c r="AV15" s="132"/>
      <c r="AW15" s="132"/>
      <c r="AX15" s="61"/>
      <c r="AY15" s="61"/>
      <c r="AZ15" s="61"/>
      <c r="BA15" s="61"/>
      <c r="BB15" s="61"/>
      <c r="BC15" s="61"/>
      <c r="BD15" s="61"/>
    </row>
    <row r="16" spans="1:56">
      <c r="A16" s="195"/>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c r="A17" s="195"/>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c r="A18" s="196"/>
      <c r="B18" s="125" t="s">
        <v>197</v>
      </c>
      <c r="C18" s="131"/>
      <c r="D18" s="126" t="s">
        <v>40</v>
      </c>
      <c r="E18" s="59">
        <f>SUM(E13:E17)</f>
        <v>-19.828952398204649</v>
      </c>
      <c r="F18" s="59">
        <f t="shared" ref="F18:AW18" si="0">SUM(F13:F17)</f>
        <v>-22.283685441615852</v>
      </c>
      <c r="G18" s="59">
        <f t="shared" si="0"/>
        <v>-0.14950551780302965</v>
      </c>
      <c r="H18" s="59">
        <f t="shared" si="0"/>
        <v>-0.14920570959062338</v>
      </c>
      <c r="I18" s="59">
        <f t="shared" si="0"/>
        <v>-0.14898716937683951</v>
      </c>
      <c r="J18" s="59">
        <f t="shared" si="0"/>
        <v>-0.14884625457320802</v>
      </c>
      <c r="K18" s="59">
        <f t="shared" si="0"/>
        <v>-0.1487169384722582</v>
      </c>
      <c r="L18" s="59">
        <f t="shared" si="0"/>
        <v>-0.14847573633161246</v>
      </c>
      <c r="M18" s="59">
        <f t="shared" si="0"/>
        <v>-0.14899999999999999</v>
      </c>
      <c r="N18" s="59">
        <f t="shared" si="0"/>
        <v>-0.14899999999999999</v>
      </c>
      <c r="O18" s="59">
        <f t="shared" si="0"/>
        <v>-0.14899999999999999</v>
      </c>
      <c r="P18" s="59">
        <f t="shared" si="0"/>
        <v>-0.14899999999999999</v>
      </c>
      <c r="Q18" s="59">
        <f t="shared" si="0"/>
        <v>-0.14899999999999999</v>
      </c>
      <c r="R18" s="59">
        <f t="shared" si="0"/>
        <v>-0.14899999999999999</v>
      </c>
      <c r="S18" s="59">
        <f t="shared" si="0"/>
        <v>-0.14899999999999999</v>
      </c>
      <c r="T18" s="59">
        <f t="shared" si="0"/>
        <v>-0.14899999999999999</v>
      </c>
      <c r="U18" s="59">
        <f t="shared" si="0"/>
        <v>-0.14899999999999999</v>
      </c>
      <c r="V18" s="59">
        <f t="shared" si="0"/>
        <v>-0.14899999999999999</v>
      </c>
      <c r="W18" s="59">
        <f t="shared" si="0"/>
        <v>-0.14899999999999999</v>
      </c>
      <c r="X18" s="59">
        <f t="shared" si="0"/>
        <v>-0.14899999999999999</v>
      </c>
      <c r="Y18" s="59">
        <f t="shared" si="0"/>
        <v>-0.14899999999999999</v>
      </c>
      <c r="Z18" s="59">
        <f t="shared" si="0"/>
        <v>-0.14899999999999999</v>
      </c>
      <c r="AA18" s="59">
        <f t="shared" si="0"/>
        <v>-0.14899999999999999</v>
      </c>
      <c r="AB18" s="59">
        <f t="shared" si="0"/>
        <v>-0.14899999999999999</v>
      </c>
      <c r="AC18" s="59">
        <f t="shared" si="0"/>
        <v>-0.14899999999999999</v>
      </c>
      <c r="AD18" s="59">
        <f t="shared" si="0"/>
        <v>-0.14899999999999999</v>
      </c>
      <c r="AE18" s="59">
        <f t="shared" si="0"/>
        <v>-0.14899999999999999</v>
      </c>
      <c r="AF18" s="59">
        <f t="shared" si="0"/>
        <v>-0.14899999999999999</v>
      </c>
      <c r="AG18" s="59">
        <f t="shared" si="0"/>
        <v>-0.14899999999999999</v>
      </c>
      <c r="AH18" s="59">
        <f t="shared" si="0"/>
        <v>-0.14899999999999999</v>
      </c>
      <c r="AI18" s="59">
        <f t="shared" si="0"/>
        <v>-0.14899999999999999</v>
      </c>
      <c r="AJ18" s="59">
        <f t="shared" si="0"/>
        <v>-0.14899999999999999</v>
      </c>
      <c r="AK18" s="59">
        <f t="shared" si="0"/>
        <v>-0.14899999999999999</v>
      </c>
      <c r="AL18" s="59">
        <f t="shared" si="0"/>
        <v>-0.14899999999999999</v>
      </c>
      <c r="AM18" s="59">
        <f t="shared" si="0"/>
        <v>-0.14899999999999999</v>
      </c>
      <c r="AN18" s="59">
        <f t="shared" si="0"/>
        <v>-0.14899999999999999</v>
      </c>
      <c r="AO18" s="59">
        <f t="shared" si="0"/>
        <v>-0.14899999999999999</v>
      </c>
      <c r="AP18" s="59">
        <f t="shared" si="0"/>
        <v>-0.14899999999999999</v>
      </c>
      <c r="AQ18" s="59">
        <f t="shared" si="0"/>
        <v>-0.14899999999999999</v>
      </c>
      <c r="AR18" s="59">
        <f t="shared" si="0"/>
        <v>-0.14899999999999999</v>
      </c>
      <c r="AS18" s="59">
        <f t="shared" si="0"/>
        <v>-0.14899999999999999</v>
      </c>
      <c r="AT18" s="59">
        <f t="shared" si="0"/>
        <v>-0.14899999999999999</v>
      </c>
      <c r="AU18" s="59">
        <f t="shared" si="0"/>
        <v>-0.14899999999999999</v>
      </c>
      <c r="AV18" s="59">
        <f t="shared" si="0"/>
        <v>-0.14899999999999999</v>
      </c>
      <c r="AW18" s="59">
        <f t="shared" si="0"/>
        <v>-0.14899999999999999</v>
      </c>
      <c r="AX18" s="61"/>
      <c r="AY18" s="61"/>
      <c r="AZ18" s="61"/>
      <c r="BA18" s="61"/>
      <c r="BB18" s="61"/>
      <c r="BC18" s="61"/>
      <c r="BD18" s="61"/>
    </row>
    <row r="19" spans="1:56">
      <c r="A19" s="197" t="s">
        <v>301</v>
      </c>
      <c r="B19" s="61" t="s">
        <v>159</v>
      </c>
      <c r="C19" s="8"/>
      <c r="D19" s="9" t="s">
        <v>40</v>
      </c>
      <c r="E19" s="62">
        <f>'Baseline scenario'!E7*-1</f>
        <v>18.43044117174977</v>
      </c>
      <c r="F19" s="62">
        <f>'Baseline scenario'!F7*-1</f>
        <v>3.6359045113014465</v>
      </c>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c r="A20" s="197"/>
      <c r="B20" s="61" t="s">
        <v>176</v>
      </c>
      <c r="C20" s="8"/>
      <c r="D20" s="9" t="s">
        <v>40</v>
      </c>
      <c r="E20" s="62"/>
      <c r="F20" s="62">
        <f>'Baseline scenario'!F8*-1</f>
        <v>0.11207192974749157</v>
      </c>
      <c r="G20" s="62">
        <f>'Baseline scenario'!G8*-1</f>
        <v>0.1122796472628122</v>
      </c>
      <c r="H20" s="62">
        <f>'Baseline scenario'!H8*-1</f>
        <v>0.11205448928315945</v>
      </c>
      <c r="I20" s="62">
        <f>'Baseline scenario'!I8*-1</f>
        <v>0.11189036411589491</v>
      </c>
      <c r="J20" s="62">
        <f>'Baseline scenario'!J8*-1</f>
        <v>0.11178453615263072</v>
      </c>
      <c r="K20" s="62">
        <f>'Baseline scenario'!K8*-1</f>
        <v>0.11168741889292411</v>
      </c>
      <c r="L20" s="62">
        <f>'Baseline scenario'!L8*-1</f>
        <v>0.11150627446649286</v>
      </c>
      <c r="M20" s="62">
        <f>'Baseline scenario'!M8*-1</f>
        <v>0.1119</v>
      </c>
      <c r="N20" s="62">
        <f>'Baseline scenario'!N8*-1</f>
        <v>0.1119</v>
      </c>
      <c r="O20" s="62">
        <f>'Baseline scenario'!O8*-1</f>
        <v>0.1119</v>
      </c>
      <c r="P20" s="62">
        <f>'Baseline scenario'!P8*-1</f>
        <v>0.1119</v>
      </c>
      <c r="Q20" s="62">
        <f>'Baseline scenario'!Q8*-1</f>
        <v>0.1119</v>
      </c>
      <c r="R20" s="62">
        <f>'Baseline scenario'!R8*-1</f>
        <v>0.1119</v>
      </c>
      <c r="S20" s="62">
        <f>'Baseline scenario'!S8*-1</f>
        <v>0.1119</v>
      </c>
      <c r="T20" s="62">
        <f>'Baseline scenario'!T8*-1</f>
        <v>0.1119</v>
      </c>
      <c r="U20" s="62">
        <f>'Baseline scenario'!U8*-1</f>
        <v>0.1119</v>
      </c>
      <c r="V20" s="62">
        <f>'Baseline scenario'!V8*-1</f>
        <v>0.1119</v>
      </c>
      <c r="W20" s="62">
        <f>'Baseline scenario'!W8*-1</f>
        <v>0.1119</v>
      </c>
      <c r="X20" s="62">
        <f>'Baseline scenario'!X8*-1</f>
        <v>0.1119</v>
      </c>
      <c r="Y20" s="62">
        <f>'Baseline scenario'!Y8*-1</f>
        <v>0.1119</v>
      </c>
      <c r="Z20" s="62">
        <f>'Baseline scenario'!Z8*-1</f>
        <v>0.1119</v>
      </c>
      <c r="AA20" s="62">
        <f>'Baseline scenario'!AA8*-1</f>
        <v>0.1119</v>
      </c>
      <c r="AB20" s="62">
        <f>'Baseline scenario'!AB8*-1</f>
        <v>0.1119</v>
      </c>
      <c r="AC20" s="62">
        <f>'Baseline scenario'!AC8*-1</f>
        <v>0.1119</v>
      </c>
      <c r="AD20" s="62">
        <f>'Baseline scenario'!AD8*-1</f>
        <v>0.1119</v>
      </c>
      <c r="AE20" s="62">
        <f>'Baseline scenario'!AE8*-1</f>
        <v>0.1119</v>
      </c>
      <c r="AF20" s="62">
        <f>'Baseline scenario'!AF8*-1</f>
        <v>0.1119</v>
      </c>
      <c r="AG20" s="62">
        <f>'Baseline scenario'!AG8*-1</f>
        <v>0.1119</v>
      </c>
      <c r="AH20" s="62">
        <f>'Baseline scenario'!AH8*-1</f>
        <v>0.1119</v>
      </c>
      <c r="AI20" s="62">
        <f>'Baseline scenario'!AI8*-1</f>
        <v>0.1119</v>
      </c>
      <c r="AJ20" s="62">
        <f>'Baseline scenario'!AJ8*-1</f>
        <v>0.1119</v>
      </c>
      <c r="AK20" s="62">
        <f>'Baseline scenario'!AK8*-1</f>
        <v>0.1119</v>
      </c>
      <c r="AL20" s="62">
        <f>'Baseline scenario'!AL8*-1</f>
        <v>0.1119</v>
      </c>
      <c r="AM20" s="62">
        <f>'Baseline scenario'!AM8*-1</f>
        <v>0.1119</v>
      </c>
      <c r="AN20" s="62">
        <f>'Baseline scenario'!AN8*-1</f>
        <v>0.1119</v>
      </c>
      <c r="AO20" s="62">
        <f>'Baseline scenario'!AO8*-1</f>
        <v>0.1119</v>
      </c>
      <c r="AP20" s="62">
        <f>'Baseline scenario'!AP8*-1</f>
        <v>0.1119</v>
      </c>
      <c r="AQ20" s="62">
        <f>'Baseline scenario'!AQ8*-1</f>
        <v>0.1119</v>
      </c>
      <c r="AR20" s="62">
        <f>'Baseline scenario'!AR8*-1</f>
        <v>0.1119</v>
      </c>
      <c r="AS20" s="62">
        <f>'Baseline scenario'!AS8*-1</f>
        <v>0.1119</v>
      </c>
      <c r="AT20" s="62">
        <f>'Baseline scenario'!AT8*-1</f>
        <v>0.1119</v>
      </c>
      <c r="AU20" s="62">
        <f>'Baseline scenario'!AU8*-1</f>
        <v>0.1119</v>
      </c>
      <c r="AV20" s="62">
        <f>'Baseline scenario'!AV8*-1</f>
        <v>0.1119</v>
      </c>
      <c r="AW20" s="62">
        <f>'Baseline scenario'!AW8*-1</f>
        <v>0.1119</v>
      </c>
      <c r="AX20" s="62"/>
      <c r="AY20" s="62"/>
      <c r="AZ20" s="62"/>
      <c r="BA20" s="62"/>
      <c r="BB20" s="62"/>
      <c r="BC20" s="62"/>
      <c r="BD20" s="62"/>
    </row>
    <row r="21" spans="1:56">
      <c r="A21" s="197"/>
      <c r="B21" s="61" t="s">
        <v>176</v>
      </c>
      <c r="C21" s="8"/>
      <c r="D21" s="9" t="s">
        <v>40</v>
      </c>
      <c r="E21" s="133"/>
      <c r="F21" s="133"/>
      <c r="G21" s="133"/>
      <c r="H21" s="133"/>
      <c r="I21" s="133"/>
      <c r="J21" s="133"/>
      <c r="K21" s="133"/>
      <c r="L21" s="133"/>
      <c r="M21" s="133"/>
      <c r="N21" s="133"/>
      <c r="O21" s="133"/>
      <c r="P21" s="133"/>
      <c r="Q21" s="133"/>
      <c r="R21" s="133"/>
      <c r="S21" s="133"/>
      <c r="T21" s="133"/>
      <c r="U21" s="133"/>
      <c r="V21" s="133"/>
      <c r="W21" s="133"/>
      <c r="X21" s="133"/>
      <c r="Y21" s="133"/>
      <c r="Z21" s="133"/>
      <c r="AA21" s="133"/>
      <c r="AB21" s="133"/>
      <c r="AC21" s="133"/>
      <c r="AD21" s="133"/>
      <c r="AE21" s="133"/>
      <c r="AF21" s="133"/>
      <c r="AG21" s="133"/>
      <c r="AH21" s="133"/>
      <c r="AI21" s="133"/>
      <c r="AJ21" s="133"/>
      <c r="AK21" s="133"/>
      <c r="AL21" s="133"/>
      <c r="AM21" s="133"/>
      <c r="AN21" s="133"/>
      <c r="AO21" s="133"/>
      <c r="AP21" s="133"/>
      <c r="AQ21" s="133"/>
      <c r="AR21" s="133"/>
      <c r="AS21" s="133"/>
      <c r="AT21" s="133"/>
      <c r="AU21" s="133"/>
      <c r="AV21" s="133"/>
      <c r="AW21" s="133"/>
      <c r="AX21" s="33"/>
      <c r="AY21" s="33"/>
      <c r="AZ21" s="33"/>
      <c r="BA21" s="33"/>
      <c r="BB21" s="33"/>
      <c r="BC21" s="33"/>
      <c r="BD21" s="33"/>
    </row>
    <row r="22" spans="1:56">
      <c r="A22" s="197"/>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c r="A23" s="197"/>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c r="A24" s="197"/>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c r="A25" s="198"/>
      <c r="B25" s="61" t="s">
        <v>321</v>
      </c>
      <c r="C25" s="8"/>
      <c r="D25" s="9" t="s">
        <v>40</v>
      </c>
      <c r="E25" s="68">
        <f>SUM(E19:E24)</f>
        <v>18.43044117174977</v>
      </c>
      <c r="F25" s="68">
        <f t="shared" ref="F25:BD25" si="1">SUM(F19:F24)</f>
        <v>3.7479764410489382</v>
      </c>
      <c r="G25" s="68">
        <f t="shared" si="1"/>
        <v>0.1122796472628122</v>
      </c>
      <c r="H25" s="68">
        <f t="shared" si="1"/>
        <v>0.11205448928315945</v>
      </c>
      <c r="I25" s="68">
        <f t="shared" si="1"/>
        <v>0.11189036411589491</v>
      </c>
      <c r="J25" s="68">
        <f t="shared" si="1"/>
        <v>0.11178453615263072</v>
      </c>
      <c r="K25" s="68">
        <f t="shared" si="1"/>
        <v>0.11168741889292411</v>
      </c>
      <c r="L25" s="68">
        <f t="shared" si="1"/>
        <v>0.11150627446649286</v>
      </c>
      <c r="M25" s="68">
        <f t="shared" si="1"/>
        <v>0.1119</v>
      </c>
      <c r="N25" s="68">
        <f t="shared" si="1"/>
        <v>0.1119</v>
      </c>
      <c r="O25" s="68">
        <f t="shared" si="1"/>
        <v>0.1119</v>
      </c>
      <c r="P25" s="68">
        <f t="shared" si="1"/>
        <v>0.1119</v>
      </c>
      <c r="Q25" s="68">
        <f t="shared" si="1"/>
        <v>0.1119</v>
      </c>
      <c r="R25" s="68">
        <f t="shared" si="1"/>
        <v>0.1119</v>
      </c>
      <c r="S25" s="68">
        <f t="shared" si="1"/>
        <v>0.1119</v>
      </c>
      <c r="T25" s="68">
        <f t="shared" si="1"/>
        <v>0.1119</v>
      </c>
      <c r="U25" s="68">
        <f t="shared" si="1"/>
        <v>0.1119</v>
      </c>
      <c r="V25" s="68">
        <f t="shared" si="1"/>
        <v>0.1119</v>
      </c>
      <c r="W25" s="68">
        <f t="shared" si="1"/>
        <v>0.1119</v>
      </c>
      <c r="X25" s="68">
        <f t="shared" si="1"/>
        <v>0.1119</v>
      </c>
      <c r="Y25" s="68">
        <f t="shared" si="1"/>
        <v>0.1119</v>
      </c>
      <c r="Z25" s="68">
        <f t="shared" si="1"/>
        <v>0.1119</v>
      </c>
      <c r="AA25" s="68">
        <f t="shared" si="1"/>
        <v>0.1119</v>
      </c>
      <c r="AB25" s="68">
        <f t="shared" si="1"/>
        <v>0.1119</v>
      </c>
      <c r="AC25" s="68">
        <f t="shared" si="1"/>
        <v>0.1119</v>
      </c>
      <c r="AD25" s="68">
        <f t="shared" si="1"/>
        <v>0.1119</v>
      </c>
      <c r="AE25" s="68">
        <f t="shared" si="1"/>
        <v>0.1119</v>
      </c>
      <c r="AF25" s="68">
        <f t="shared" si="1"/>
        <v>0.1119</v>
      </c>
      <c r="AG25" s="68">
        <f t="shared" si="1"/>
        <v>0.1119</v>
      </c>
      <c r="AH25" s="68">
        <f t="shared" si="1"/>
        <v>0.1119</v>
      </c>
      <c r="AI25" s="68">
        <f t="shared" si="1"/>
        <v>0.1119</v>
      </c>
      <c r="AJ25" s="68">
        <f t="shared" si="1"/>
        <v>0.1119</v>
      </c>
      <c r="AK25" s="68">
        <f t="shared" si="1"/>
        <v>0.1119</v>
      </c>
      <c r="AL25" s="68">
        <f t="shared" si="1"/>
        <v>0.1119</v>
      </c>
      <c r="AM25" s="68">
        <f t="shared" si="1"/>
        <v>0.1119</v>
      </c>
      <c r="AN25" s="68">
        <f t="shared" si="1"/>
        <v>0.1119</v>
      </c>
      <c r="AO25" s="68">
        <f t="shared" si="1"/>
        <v>0.1119</v>
      </c>
      <c r="AP25" s="68">
        <f t="shared" si="1"/>
        <v>0.1119</v>
      </c>
      <c r="AQ25" s="68">
        <f t="shared" si="1"/>
        <v>0.1119</v>
      </c>
      <c r="AR25" s="68">
        <f t="shared" si="1"/>
        <v>0.1119</v>
      </c>
      <c r="AS25" s="68">
        <f t="shared" si="1"/>
        <v>0.1119</v>
      </c>
      <c r="AT25" s="68">
        <f t="shared" si="1"/>
        <v>0.1119</v>
      </c>
      <c r="AU25" s="68">
        <f t="shared" si="1"/>
        <v>0.1119</v>
      </c>
      <c r="AV25" s="68">
        <f t="shared" si="1"/>
        <v>0.1119</v>
      </c>
      <c r="AW25" s="68">
        <f t="shared" si="1"/>
        <v>0.1119</v>
      </c>
      <c r="AX25" s="68">
        <f t="shared" si="1"/>
        <v>0</v>
      </c>
      <c r="AY25" s="68">
        <f t="shared" si="1"/>
        <v>0</v>
      </c>
      <c r="AZ25" s="68">
        <f t="shared" si="1"/>
        <v>0</v>
      </c>
      <c r="BA25" s="68">
        <f t="shared" si="1"/>
        <v>0</v>
      </c>
      <c r="BB25" s="68">
        <f t="shared" si="1"/>
        <v>0</v>
      </c>
      <c r="BC25" s="68">
        <f t="shared" si="1"/>
        <v>0</v>
      </c>
      <c r="BD25" s="68">
        <f t="shared" si="1"/>
        <v>0</v>
      </c>
    </row>
    <row r="26" spans="1:56" ht="15.75" thickBot="1">
      <c r="A26" s="115"/>
      <c r="B26" s="57" t="s">
        <v>96</v>
      </c>
      <c r="C26" s="58" t="s">
        <v>94</v>
      </c>
      <c r="D26" s="57" t="s">
        <v>40</v>
      </c>
      <c r="E26" s="59">
        <f>E18+E25</f>
        <v>-1.3985112264548789</v>
      </c>
      <c r="F26" s="59">
        <f t="shared" ref="F26:BD26" si="2">F18+F25</f>
        <v>-18.535709000566914</v>
      </c>
      <c r="G26" s="59">
        <f t="shared" si="2"/>
        <v>-3.7225870540217448E-2</v>
      </c>
      <c r="H26" s="59">
        <f t="shared" si="2"/>
        <v>-3.7151220307463928E-2</v>
      </c>
      <c r="I26" s="59">
        <f t="shared" si="2"/>
        <v>-3.7096805260944596E-2</v>
      </c>
      <c r="J26" s="59">
        <f t="shared" si="2"/>
        <v>-3.7061718420577303E-2</v>
      </c>
      <c r="K26" s="59">
        <f t="shared" si="2"/>
        <v>-3.7029519579334091E-2</v>
      </c>
      <c r="L26" s="59">
        <f t="shared" si="2"/>
        <v>-3.6969461865119596E-2</v>
      </c>
      <c r="M26" s="59">
        <f t="shared" si="2"/>
        <v>-3.7099999999999994E-2</v>
      </c>
      <c r="N26" s="59">
        <f t="shared" si="2"/>
        <v>-3.7099999999999994E-2</v>
      </c>
      <c r="O26" s="59">
        <f t="shared" si="2"/>
        <v>-3.7099999999999994E-2</v>
      </c>
      <c r="P26" s="59">
        <f t="shared" si="2"/>
        <v>-3.7099999999999994E-2</v>
      </c>
      <c r="Q26" s="59">
        <f t="shared" si="2"/>
        <v>-3.7099999999999994E-2</v>
      </c>
      <c r="R26" s="59">
        <f t="shared" si="2"/>
        <v>-3.7099999999999994E-2</v>
      </c>
      <c r="S26" s="59">
        <f t="shared" si="2"/>
        <v>-3.7099999999999994E-2</v>
      </c>
      <c r="T26" s="59">
        <f t="shared" si="2"/>
        <v>-3.7099999999999994E-2</v>
      </c>
      <c r="U26" s="59">
        <f t="shared" si="2"/>
        <v>-3.7099999999999994E-2</v>
      </c>
      <c r="V26" s="59">
        <f t="shared" si="2"/>
        <v>-3.7099999999999994E-2</v>
      </c>
      <c r="W26" s="59">
        <f t="shared" si="2"/>
        <v>-3.7099999999999994E-2</v>
      </c>
      <c r="X26" s="59">
        <f t="shared" si="2"/>
        <v>-3.7099999999999994E-2</v>
      </c>
      <c r="Y26" s="59">
        <f t="shared" si="2"/>
        <v>-3.7099999999999994E-2</v>
      </c>
      <c r="Z26" s="59">
        <f t="shared" si="2"/>
        <v>-3.7099999999999994E-2</v>
      </c>
      <c r="AA26" s="59">
        <f t="shared" si="2"/>
        <v>-3.7099999999999994E-2</v>
      </c>
      <c r="AB26" s="59">
        <f t="shared" si="2"/>
        <v>-3.7099999999999994E-2</v>
      </c>
      <c r="AC26" s="59">
        <f t="shared" si="2"/>
        <v>-3.7099999999999994E-2</v>
      </c>
      <c r="AD26" s="59">
        <f t="shared" si="2"/>
        <v>-3.7099999999999994E-2</v>
      </c>
      <c r="AE26" s="59">
        <f t="shared" si="2"/>
        <v>-3.7099999999999994E-2</v>
      </c>
      <c r="AF26" s="59">
        <f t="shared" si="2"/>
        <v>-3.7099999999999994E-2</v>
      </c>
      <c r="AG26" s="59">
        <f t="shared" si="2"/>
        <v>-3.7099999999999994E-2</v>
      </c>
      <c r="AH26" s="59">
        <f t="shared" si="2"/>
        <v>-3.7099999999999994E-2</v>
      </c>
      <c r="AI26" s="59">
        <f t="shared" si="2"/>
        <v>-3.7099999999999994E-2</v>
      </c>
      <c r="AJ26" s="59">
        <f t="shared" si="2"/>
        <v>-3.7099999999999994E-2</v>
      </c>
      <c r="AK26" s="59">
        <f t="shared" si="2"/>
        <v>-3.7099999999999994E-2</v>
      </c>
      <c r="AL26" s="59">
        <f t="shared" si="2"/>
        <v>-3.7099999999999994E-2</v>
      </c>
      <c r="AM26" s="59">
        <f t="shared" si="2"/>
        <v>-3.7099999999999994E-2</v>
      </c>
      <c r="AN26" s="59">
        <f t="shared" si="2"/>
        <v>-3.7099999999999994E-2</v>
      </c>
      <c r="AO26" s="59">
        <f t="shared" si="2"/>
        <v>-3.7099999999999994E-2</v>
      </c>
      <c r="AP26" s="59">
        <f t="shared" si="2"/>
        <v>-3.7099999999999994E-2</v>
      </c>
      <c r="AQ26" s="59">
        <f t="shared" si="2"/>
        <v>-3.7099999999999994E-2</v>
      </c>
      <c r="AR26" s="59">
        <f t="shared" si="2"/>
        <v>-3.7099999999999994E-2</v>
      </c>
      <c r="AS26" s="59">
        <f t="shared" si="2"/>
        <v>-3.7099999999999994E-2</v>
      </c>
      <c r="AT26" s="59">
        <f t="shared" si="2"/>
        <v>-3.7099999999999994E-2</v>
      </c>
      <c r="AU26" s="59">
        <f t="shared" si="2"/>
        <v>-3.7099999999999994E-2</v>
      </c>
      <c r="AV26" s="59">
        <f t="shared" si="2"/>
        <v>-3.7099999999999994E-2</v>
      </c>
      <c r="AW26" s="59">
        <f t="shared" si="2"/>
        <v>-3.7099999999999994E-2</v>
      </c>
      <c r="AX26" s="59">
        <f t="shared" si="2"/>
        <v>0</v>
      </c>
      <c r="AY26" s="59">
        <f t="shared" si="2"/>
        <v>0</v>
      </c>
      <c r="AZ26" s="59">
        <f t="shared" si="2"/>
        <v>0</v>
      </c>
      <c r="BA26" s="59">
        <f t="shared" si="2"/>
        <v>0</v>
      </c>
      <c r="BB26" s="59">
        <f t="shared" si="2"/>
        <v>0</v>
      </c>
      <c r="BC26" s="59">
        <f t="shared" si="2"/>
        <v>0</v>
      </c>
      <c r="BD26" s="59">
        <f t="shared" si="2"/>
        <v>0</v>
      </c>
    </row>
    <row r="27" spans="1:56">
      <c r="A27" s="116"/>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6"/>
      <c r="B28" s="9" t="s">
        <v>12</v>
      </c>
      <c r="C28" s="9" t="s">
        <v>43</v>
      </c>
      <c r="D28" s="9" t="s">
        <v>40</v>
      </c>
      <c r="E28" s="34">
        <f>E26*E27</f>
        <v>-1.1188089811639033</v>
      </c>
      <c r="F28" s="34">
        <f t="shared" ref="F28:AW28" si="3">F26*F27</f>
        <v>-14.828567200453532</v>
      </c>
      <c r="G28" s="34">
        <f t="shared" si="3"/>
        <v>-2.9780696432173959E-2</v>
      </c>
      <c r="H28" s="34">
        <f t="shared" si="3"/>
        <v>-2.9720976245971142E-2</v>
      </c>
      <c r="I28" s="34">
        <f t="shared" si="3"/>
        <v>-2.9677444208755677E-2</v>
      </c>
      <c r="J28" s="34">
        <f t="shared" si="3"/>
        <v>-2.9649374736461842E-2</v>
      </c>
      <c r="K28" s="34">
        <f t="shared" si="3"/>
        <v>-2.9623615663467273E-2</v>
      </c>
      <c r="L28" s="34">
        <f t="shared" si="3"/>
        <v>-2.957556949209568E-2</v>
      </c>
      <c r="M28" s="34">
        <f t="shared" si="3"/>
        <v>-2.9679999999999998E-2</v>
      </c>
      <c r="N28" s="34">
        <f t="shared" si="3"/>
        <v>-2.9679999999999998E-2</v>
      </c>
      <c r="O28" s="34">
        <f t="shared" si="3"/>
        <v>-2.9679999999999998E-2</v>
      </c>
      <c r="P28" s="34">
        <f t="shared" si="3"/>
        <v>-2.9679999999999998E-2</v>
      </c>
      <c r="Q28" s="34">
        <f t="shared" si="3"/>
        <v>-2.9679999999999998E-2</v>
      </c>
      <c r="R28" s="34">
        <f t="shared" si="3"/>
        <v>-2.9679999999999998E-2</v>
      </c>
      <c r="S28" s="34">
        <f t="shared" si="3"/>
        <v>-2.9679999999999998E-2</v>
      </c>
      <c r="T28" s="34">
        <f t="shared" si="3"/>
        <v>-2.9679999999999998E-2</v>
      </c>
      <c r="U28" s="34">
        <f t="shared" si="3"/>
        <v>-2.9679999999999998E-2</v>
      </c>
      <c r="V28" s="34">
        <f t="shared" si="3"/>
        <v>-2.9679999999999998E-2</v>
      </c>
      <c r="W28" s="34">
        <f t="shared" si="3"/>
        <v>-2.9679999999999998E-2</v>
      </c>
      <c r="X28" s="34">
        <f t="shared" si="3"/>
        <v>-2.9679999999999998E-2</v>
      </c>
      <c r="Y28" s="34">
        <f t="shared" si="3"/>
        <v>-2.9679999999999998E-2</v>
      </c>
      <c r="Z28" s="34">
        <f t="shared" si="3"/>
        <v>-2.9679999999999998E-2</v>
      </c>
      <c r="AA28" s="34">
        <f t="shared" si="3"/>
        <v>-2.9679999999999998E-2</v>
      </c>
      <c r="AB28" s="34">
        <f t="shared" si="3"/>
        <v>-2.9679999999999998E-2</v>
      </c>
      <c r="AC28" s="34">
        <f t="shared" si="3"/>
        <v>-2.9679999999999998E-2</v>
      </c>
      <c r="AD28" s="34">
        <f t="shared" si="3"/>
        <v>-2.9679999999999998E-2</v>
      </c>
      <c r="AE28" s="34">
        <f t="shared" si="3"/>
        <v>-2.9679999999999998E-2</v>
      </c>
      <c r="AF28" s="34">
        <f t="shared" si="3"/>
        <v>-2.9679999999999998E-2</v>
      </c>
      <c r="AG28" s="34">
        <f t="shared" si="3"/>
        <v>-2.9679999999999998E-2</v>
      </c>
      <c r="AH28" s="34">
        <f t="shared" si="3"/>
        <v>-2.9679999999999998E-2</v>
      </c>
      <c r="AI28" s="34">
        <f t="shared" si="3"/>
        <v>-2.9679999999999998E-2</v>
      </c>
      <c r="AJ28" s="34">
        <f t="shared" si="3"/>
        <v>-2.9679999999999998E-2</v>
      </c>
      <c r="AK28" s="34">
        <f t="shared" si="3"/>
        <v>-2.9679999999999998E-2</v>
      </c>
      <c r="AL28" s="34">
        <f t="shared" si="3"/>
        <v>-2.9679999999999998E-2</v>
      </c>
      <c r="AM28" s="34">
        <f t="shared" si="3"/>
        <v>-2.9679999999999998E-2</v>
      </c>
      <c r="AN28" s="34">
        <f t="shared" si="3"/>
        <v>-2.9679999999999998E-2</v>
      </c>
      <c r="AO28" s="34">
        <f t="shared" si="3"/>
        <v>-2.9679999999999998E-2</v>
      </c>
      <c r="AP28" s="34">
        <f t="shared" si="3"/>
        <v>-2.9679999999999998E-2</v>
      </c>
      <c r="AQ28" s="34">
        <f t="shared" si="3"/>
        <v>-2.9679999999999998E-2</v>
      </c>
      <c r="AR28" s="34">
        <f t="shared" si="3"/>
        <v>-2.9679999999999998E-2</v>
      </c>
      <c r="AS28" s="34">
        <f t="shared" si="3"/>
        <v>-2.9679999999999998E-2</v>
      </c>
      <c r="AT28" s="34">
        <f t="shared" si="3"/>
        <v>-2.9679999999999998E-2</v>
      </c>
      <c r="AU28" s="34">
        <f t="shared" si="3"/>
        <v>-2.9679999999999998E-2</v>
      </c>
      <c r="AV28" s="34">
        <f t="shared" si="3"/>
        <v>-2.9679999999999998E-2</v>
      </c>
      <c r="AW28" s="34">
        <f t="shared" si="3"/>
        <v>-2.9679999999999998E-2</v>
      </c>
      <c r="AX28" s="34"/>
      <c r="AY28" s="34"/>
      <c r="AZ28" s="34"/>
      <c r="BA28" s="34"/>
      <c r="BB28" s="34"/>
      <c r="BC28" s="34"/>
      <c r="BD28" s="34"/>
    </row>
    <row r="29" spans="1:56">
      <c r="A29" s="116"/>
      <c r="B29" s="9" t="s">
        <v>93</v>
      </c>
      <c r="C29" s="11" t="s">
        <v>44</v>
      </c>
      <c r="D29" s="9" t="s">
        <v>40</v>
      </c>
      <c r="E29" s="34">
        <f>E26-E28</f>
        <v>-0.27970224529097565</v>
      </c>
      <c r="F29" s="34">
        <f t="shared" ref="F29:AW29" si="4">F26-F28</f>
        <v>-3.7071418001133818</v>
      </c>
      <c r="G29" s="34">
        <f t="shared" si="4"/>
        <v>-7.4451741080434897E-3</v>
      </c>
      <c r="H29" s="34">
        <f t="shared" si="4"/>
        <v>-7.4302440614927856E-3</v>
      </c>
      <c r="I29" s="34">
        <f t="shared" si="4"/>
        <v>-7.4193610521889192E-3</v>
      </c>
      <c r="J29" s="34">
        <f t="shared" si="4"/>
        <v>-7.4123436841154605E-3</v>
      </c>
      <c r="K29" s="34">
        <f t="shared" si="4"/>
        <v>-7.4059039158668183E-3</v>
      </c>
      <c r="L29" s="34">
        <f t="shared" si="4"/>
        <v>-7.3938923730239164E-3</v>
      </c>
      <c r="M29" s="34">
        <f t="shared" si="4"/>
        <v>-7.419999999999996E-3</v>
      </c>
      <c r="N29" s="34">
        <f t="shared" si="4"/>
        <v>-7.419999999999996E-3</v>
      </c>
      <c r="O29" s="34">
        <f t="shared" si="4"/>
        <v>-7.419999999999996E-3</v>
      </c>
      <c r="P29" s="34">
        <f t="shared" si="4"/>
        <v>-7.419999999999996E-3</v>
      </c>
      <c r="Q29" s="34">
        <f t="shared" si="4"/>
        <v>-7.419999999999996E-3</v>
      </c>
      <c r="R29" s="34">
        <f t="shared" si="4"/>
        <v>-7.419999999999996E-3</v>
      </c>
      <c r="S29" s="34">
        <f t="shared" si="4"/>
        <v>-7.419999999999996E-3</v>
      </c>
      <c r="T29" s="34">
        <f t="shared" si="4"/>
        <v>-7.419999999999996E-3</v>
      </c>
      <c r="U29" s="34">
        <f t="shared" si="4"/>
        <v>-7.419999999999996E-3</v>
      </c>
      <c r="V29" s="34">
        <f t="shared" si="4"/>
        <v>-7.419999999999996E-3</v>
      </c>
      <c r="W29" s="34">
        <f t="shared" si="4"/>
        <v>-7.419999999999996E-3</v>
      </c>
      <c r="X29" s="34">
        <f t="shared" si="4"/>
        <v>-7.419999999999996E-3</v>
      </c>
      <c r="Y29" s="34">
        <f t="shared" si="4"/>
        <v>-7.419999999999996E-3</v>
      </c>
      <c r="Z29" s="34">
        <f t="shared" si="4"/>
        <v>-7.419999999999996E-3</v>
      </c>
      <c r="AA29" s="34">
        <f t="shared" si="4"/>
        <v>-7.419999999999996E-3</v>
      </c>
      <c r="AB29" s="34">
        <f t="shared" si="4"/>
        <v>-7.419999999999996E-3</v>
      </c>
      <c r="AC29" s="34">
        <f t="shared" si="4"/>
        <v>-7.419999999999996E-3</v>
      </c>
      <c r="AD29" s="34">
        <f t="shared" si="4"/>
        <v>-7.419999999999996E-3</v>
      </c>
      <c r="AE29" s="34">
        <f t="shared" si="4"/>
        <v>-7.419999999999996E-3</v>
      </c>
      <c r="AF29" s="34">
        <f t="shared" si="4"/>
        <v>-7.419999999999996E-3</v>
      </c>
      <c r="AG29" s="34">
        <f t="shared" si="4"/>
        <v>-7.419999999999996E-3</v>
      </c>
      <c r="AH29" s="34">
        <f t="shared" si="4"/>
        <v>-7.419999999999996E-3</v>
      </c>
      <c r="AI29" s="34">
        <f t="shared" si="4"/>
        <v>-7.419999999999996E-3</v>
      </c>
      <c r="AJ29" s="34">
        <f t="shared" si="4"/>
        <v>-7.419999999999996E-3</v>
      </c>
      <c r="AK29" s="34">
        <f t="shared" si="4"/>
        <v>-7.419999999999996E-3</v>
      </c>
      <c r="AL29" s="34">
        <f t="shared" si="4"/>
        <v>-7.419999999999996E-3</v>
      </c>
      <c r="AM29" s="34">
        <f t="shared" si="4"/>
        <v>-7.419999999999996E-3</v>
      </c>
      <c r="AN29" s="34">
        <f t="shared" si="4"/>
        <v>-7.419999999999996E-3</v>
      </c>
      <c r="AO29" s="34">
        <f t="shared" si="4"/>
        <v>-7.419999999999996E-3</v>
      </c>
      <c r="AP29" s="34">
        <f t="shared" si="4"/>
        <v>-7.419999999999996E-3</v>
      </c>
      <c r="AQ29" s="34">
        <f t="shared" si="4"/>
        <v>-7.419999999999996E-3</v>
      </c>
      <c r="AR29" s="34">
        <f t="shared" si="4"/>
        <v>-7.419999999999996E-3</v>
      </c>
      <c r="AS29" s="34">
        <f t="shared" si="4"/>
        <v>-7.419999999999996E-3</v>
      </c>
      <c r="AT29" s="34">
        <f t="shared" si="4"/>
        <v>-7.419999999999996E-3</v>
      </c>
      <c r="AU29" s="34">
        <f t="shared" si="4"/>
        <v>-7.419999999999996E-3</v>
      </c>
      <c r="AV29" s="34">
        <f t="shared" si="4"/>
        <v>-7.419999999999996E-3</v>
      </c>
      <c r="AW29" s="34">
        <f t="shared" si="4"/>
        <v>-7.419999999999996E-3</v>
      </c>
      <c r="AX29" s="34"/>
      <c r="AY29" s="34"/>
      <c r="AZ29" s="34"/>
      <c r="BA29" s="34"/>
      <c r="BB29" s="34"/>
      <c r="BC29" s="34"/>
      <c r="BD29" s="34"/>
    </row>
    <row r="30" spans="1:56" ht="16.5" hidden="1" customHeight="1" outlineLevel="1">
      <c r="A30" s="116"/>
      <c r="B30" s="9" t="s">
        <v>1</v>
      </c>
      <c r="C30" s="11" t="s">
        <v>53</v>
      </c>
      <c r="D30" s="9" t="s">
        <v>40</v>
      </c>
      <c r="F30" s="34">
        <f>$E$28/'Fixed data'!$C$7</f>
        <v>-2.4862421803642294E-2</v>
      </c>
      <c r="G30" s="34">
        <f>$E$28/'Fixed data'!$C$7</f>
        <v>-2.4862421803642294E-2</v>
      </c>
      <c r="H30" s="34">
        <f>$E$28/'Fixed data'!$C$7</f>
        <v>-2.4862421803642294E-2</v>
      </c>
      <c r="I30" s="34">
        <f>$E$28/'Fixed data'!$C$7</f>
        <v>-2.4862421803642294E-2</v>
      </c>
      <c r="J30" s="34">
        <f>$E$28/'Fixed data'!$C$7</f>
        <v>-2.4862421803642294E-2</v>
      </c>
      <c r="K30" s="34">
        <f>$E$28/'Fixed data'!$C$7</f>
        <v>-2.4862421803642294E-2</v>
      </c>
      <c r="L30" s="34">
        <f>$E$28/'Fixed data'!$C$7</f>
        <v>-2.4862421803642294E-2</v>
      </c>
      <c r="M30" s="34">
        <f>$E$28/'Fixed data'!$C$7</f>
        <v>-2.4862421803642294E-2</v>
      </c>
      <c r="N30" s="34">
        <f>$E$28/'Fixed data'!$C$7</f>
        <v>-2.4862421803642294E-2</v>
      </c>
      <c r="O30" s="34">
        <f>$E$28/'Fixed data'!$C$7</f>
        <v>-2.4862421803642294E-2</v>
      </c>
      <c r="P30" s="34">
        <f>$E$28/'Fixed data'!$C$7</f>
        <v>-2.4862421803642294E-2</v>
      </c>
      <c r="Q30" s="34">
        <f>$E$28/'Fixed data'!$C$7</f>
        <v>-2.4862421803642294E-2</v>
      </c>
      <c r="R30" s="34">
        <f>$E$28/'Fixed data'!$C$7</f>
        <v>-2.4862421803642294E-2</v>
      </c>
      <c r="S30" s="34">
        <f>$E$28/'Fixed data'!$C$7</f>
        <v>-2.4862421803642294E-2</v>
      </c>
      <c r="T30" s="34">
        <f>$E$28/'Fixed data'!$C$7</f>
        <v>-2.4862421803642294E-2</v>
      </c>
      <c r="U30" s="34">
        <f>$E$28/'Fixed data'!$C$7</f>
        <v>-2.4862421803642294E-2</v>
      </c>
      <c r="V30" s="34">
        <f>$E$28/'Fixed data'!$C$7</f>
        <v>-2.4862421803642294E-2</v>
      </c>
      <c r="W30" s="34">
        <f>$E$28/'Fixed data'!$C$7</f>
        <v>-2.4862421803642294E-2</v>
      </c>
      <c r="X30" s="34">
        <f>$E$28/'Fixed data'!$C$7</f>
        <v>-2.4862421803642294E-2</v>
      </c>
      <c r="Y30" s="34">
        <f>$E$28/'Fixed data'!$C$7</f>
        <v>-2.4862421803642294E-2</v>
      </c>
      <c r="Z30" s="34">
        <f>$E$28/'Fixed data'!$C$7</f>
        <v>-2.4862421803642294E-2</v>
      </c>
      <c r="AA30" s="34">
        <f>$E$28/'Fixed data'!$C$7</f>
        <v>-2.4862421803642294E-2</v>
      </c>
      <c r="AB30" s="34">
        <f>$E$28/'Fixed data'!$C$7</f>
        <v>-2.4862421803642294E-2</v>
      </c>
      <c r="AC30" s="34">
        <f>$E$28/'Fixed data'!$C$7</f>
        <v>-2.4862421803642294E-2</v>
      </c>
      <c r="AD30" s="34">
        <f>$E$28/'Fixed data'!$C$7</f>
        <v>-2.4862421803642294E-2</v>
      </c>
      <c r="AE30" s="34">
        <f>$E$28/'Fixed data'!$C$7</f>
        <v>-2.4862421803642294E-2</v>
      </c>
      <c r="AF30" s="34">
        <f>$E$28/'Fixed data'!$C$7</f>
        <v>-2.4862421803642294E-2</v>
      </c>
      <c r="AG30" s="34">
        <f>$E$28/'Fixed data'!$C$7</f>
        <v>-2.4862421803642294E-2</v>
      </c>
      <c r="AH30" s="34">
        <f>$E$28/'Fixed data'!$C$7</f>
        <v>-2.4862421803642294E-2</v>
      </c>
      <c r="AI30" s="34">
        <f>$E$28/'Fixed data'!$C$7</f>
        <v>-2.4862421803642294E-2</v>
      </c>
      <c r="AJ30" s="34">
        <f>$E$28/'Fixed data'!$C$7</f>
        <v>-2.4862421803642294E-2</v>
      </c>
      <c r="AK30" s="34">
        <f>$E$28/'Fixed data'!$C$7</f>
        <v>-2.4862421803642294E-2</v>
      </c>
      <c r="AL30" s="34">
        <f>$E$28/'Fixed data'!$C$7</f>
        <v>-2.4862421803642294E-2</v>
      </c>
      <c r="AM30" s="34">
        <f>$E$28/'Fixed data'!$C$7</f>
        <v>-2.4862421803642294E-2</v>
      </c>
      <c r="AN30" s="34">
        <f>$E$28/'Fixed data'!$C$7</f>
        <v>-2.4862421803642294E-2</v>
      </c>
      <c r="AO30" s="34">
        <f>$E$28/'Fixed data'!$C$7</f>
        <v>-2.4862421803642294E-2</v>
      </c>
      <c r="AP30" s="34">
        <f>$E$28/'Fixed data'!$C$7</f>
        <v>-2.4862421803642294E-2</v>
      </c>
      <c r="AQ30" s="34">
        <f>$E$28/'Fixed data'!$C$7</f>
        <v>-2.4862421803642294E-2</v>
      </c>
      <c r="AR30" s="34">
        <f>$E$28/'Fixed data'!$C$7</f>
        <v>-2.4862421803642294E-2</v>
      </c>
      <c r="AS30" s="34">
        <f>$E$28/'Fixed data'!$C$7</f>
        <v>-2.4862421803642294E-2</v>
      </c>
      <c r="AT30" s="34">
        <f>$E$28/'Fixed data'!$C$7</f>
        <v>-2.4862421803642294E-2</v>
      </c>
      <c r="AU30" s="34">
        <f>$E$28/'Fixed data'!$C$7</f>
        <v>-2.4862421803642294E-2</v>
      </c>
      <c r="AV30" s="34">
        <f>$E$28/'Fixed data'!$C$7</f>
        <v>-2.4862421803642294E-2</v>
      </c>
      <c r="AW30" s="34">
        <f>$E$28/'Fixed data'!$C$7</f>
        <v>-2.4862421803642294E-2</v>
      </c>
      <c r="AX30" s="34">
        <f>$E$28/'Fixed data'!$C$7</f>
        <v>-2.4862421803642294E-2</v>
      </c>
      <c r="AY30" s="34"/>
      <c r="AZ30" s="34"/>
      <c r="BA30" s="34"/>
      <c r="BB30" s="34"/>
      <c r="BC30" s="34"/>
      <c r="BD30" s="34"/>
    </row>
    <row r="31" spans="1:56" ht="16.5" hidden="1" customHeight="1" outlineLevel="1">
      <c r="A31" s="116"/>
      <c r="B31" s="9" t="s">
        <v>2</v>
      </c>
      <c r="C31" s="11" t="s">
        <v>54</v>
      </c>
      <c r="D31" s="9" t="s">
        <v>40</v>
      </c>
      <c r="F31" s="34"/>
      <c r="G31" s="34">
        <f>$F$28/'Fixed data'!$C$7</f>
        <v>-0.32952371556563403</v>
      </c>
      <c r="H31" s="34">
        <f>$F$28/'Fixed data'!$C$7</f>
        <v>-0.32952371556563403</v>
      </c>
      <c r="I31" s="34">
        <f>$F$28/'Fixed data'!$C$7</f>
        <v>-0.32952371556563403</v>
      </c>
      <c r="J31" s="34">
        <f>$F$28/'Fixed data'!$C$7</f>
        <v>-0.32952371556563403</v>
      </c>
      <c r="K31" s="34">
        <f>$F$28/'Fixed data'!$C$7</f>
        <v>-0.32952371556563403</v>
      </c>
      <c r="L31" s="34">
        <f>$F$28/'Fixed data'!$C$7</f>
        <v>-0.32952371556563403</v>
      </c>
      <c r="M31" s="34">
        <f>$F$28/'Fixed data'!$C$7</f>
        <v>-0.32952371556563403</v>
      </c>
      <c r="N31" s="34">
        <f>$F$28/'Fixed data'!$C$7</f>
        <v>-0.32952371556563403</v>
      </c>
      <c r="O31" s="34">
        <f>$F$28/'Fixed data'!$C$7</f>
        <v>-0.32952371556563403</v>
      </c>
      <c r="P31" s="34">
        <f>$F$28/'Fixed data'!$C$7</f>
        <v>-0.32952371556563403</v>
      </c>
      <c r="Q31" s="34">
        <f>$F$28/'Fixed data'!$C$7</f>
        <v>-0.32952371556563403</v>
      </c>
      <c r="R31" s="34">
        <f>$F$28/'Fixed data'!$C$7</f>
        <v>-0.32952371556563403</v>
      </c>
      <c r="S31" s="34">
        <f>$F$28/'Fixed data'!$C$7</f>
        <v>-0.32952371556563403</v>
      </c>
      <c r="T31" s="34">
        <f>$F$28/'Fixed data'!$C$7</f>
        <v>-0.32952371556563403</v>
      </c>
      <c r="U31" s="34">
        <f>$F$28/'Fixed data'!$C$7</f>
        <v>-0.32952371556563403</v>
      </c>
      <c r="V31" s="34">
        <f>$F$28/'Fixed data'!$C$7</f>
        <v>-0.32952371556563403</v>
      </c>
      <c r="W31" s="34">
        <f>$F$28/'Fixed data'!$C$7</f>
        <v>-0.32952371556563403</v>
      </c>
      <c r="X31" s="34">
        <f>$F$28/'Fixed data'!$C$7</f>
        <v>-0.32952371556563403</v>
      </c>
      <c r="Y31" s="34">
        <f>$F$28/'Fixed data'!$C$7</f>
        <v>-0.32952371556563403</v>
      </c>
      <c r="Z31" s="34">
        <f>$F$28/'Fixed data'!$C$7</f>
        <v>-0.32952371556563403</v>
      </c>
      <c r="AA31" s="34">
        <f>$F$28/'Fixed data'!$C$7</f>
        <v>-0.32952371556563403</v>
      </c>
      <c r="AB31" s="34">
        <f>$F$28/'Fixed data'!$C$7</f>
        <v>-0.32952371556563403</v>
      </c>
      <c r="AC31" s="34">
        <f>$F$28/'Fixed data'!$C$7</f>
        <v>-0.32952371556563403</v>
      </c>
      <c r="AD31" s="34">
        <f>$F$28/'Fixed data'!$C$7</f>
        <v>-0.32952371556563403</v>
      </c>
      <c r="AE31" s="34">
        <f>$F$28/'Fixed data'!$C$7</f>
        <v>-0.32952371556563403</v>
      </c>
      <c r="AF31" s="34">
        <f>$F$28/'Fixed data'!$C$7</f>
        <v>-0.32952371556563403</v>
      </c>
      <c r="AG31" s="34">
        <f>$F$28/'Fixed data'!$C$7</f>
        <v>-0.32952371556563403</v>
      </c>
      <c r="AH31" s="34">
        <f>$F$28/'Fixed data'!$C$7</f>
        <v>-0.32952371556563403</v>
      </c>
      <c r="AI31" s="34">
        <f>$F$28/'Fixed data'!$C$7</f>
        <v>-0.32952371556563403</v>
      </c>
      <c r="AJ31" s="34">
        <f>$F$28/'Fixed data'!$C$7</f>
        <v>-0.32952371556563403</v>
      </c>
      <c r="AK31" s="34">
        <f>$F$28/'Fixed data'!$C$7</f>
        <v>-0.32952371556563403</v>
      </c>
      <c r="AL31" s="34">
        <f>$F$28/'Fixed data'!$C$7</f>
        <v>-0.32952371556563403</v>
      </c>
      <c r="AM31" s="34">
        <f>$F$28/'Fixed data'!$C$7</f>
        <v>-0.32952371556563403</v>
      </c>
      <c r="AN31" s="34">
        <f>$F$28/'Fixed data'!$C$7</f>
        <v>-0.32952371556563403</v>
      </c>
      <c r="AO31" s="34">
        <f>$F$28/'Fixed data'!$C$7</f>
        <v>-0.32952371556563403</v>
      </c>
      <c r="AP31" s="34">
        <f>$F$28/'Fixed data'!$C$7</f>
        <v>-0.32952371556563403</v>
      </c>
      <c r="AQ31" s="34">
        <f>$F$28/'Fixed data'!$C$7</f>
        <v>-0.32952371556563403</v>
      </c>
      <c r="AR31" s="34">
        <f>$F$28/'Fixed data'!$C$7</f>
        <v>-0.32952371556563403</v>
      </c>
      <c r="AS31" s="34">
        <f>$F$28/'Fixed data'!$C$7</f>
        <v>-0.32952371556563403</v>
      </c>
      <c r="AT31" s="34">
        <f>$F$28/'Fixed data'!$C$7</f>
        <v>-0.32952371556563403</v>
      </c>
      <c r="AU31" s="34">
        <f>$F$28/'Fixed data'!$C$7</f>
        <v>-0.32952371556563403</v>
      </c>
      <c r="AV31" s="34">
        <f>$F$28/'Fixed data'!$C$7</f>
        <v>-0.32952371556563403</v>
      </c>
      <c r="AW31" s="34">
        <f>$F$28/'Fixed data'!$C$7</f>
        <v>-0.32952371556563403</v>
      </c>
      <c r="AX31" s="34">
        <f>$F$28/'Fixed data'!$C$7</f>
        <v>-0.32952371556563403</v>
      </c>
      <c r="AY31" s="34">
        <f>$F$28/'Fixed data'!$C$7</f>
        <v>-0.32952371556563403</v>
      </c>
      <c r="AZ31" s="34"/>
      <c r="BA31" s="34"/>
      <c r="BB31" s="34"/>
      <c r="BC31" s="34"/>
      <c r="BD31" s="34"/>
    </row>
    <row r="32" spans="1:56" ht="16.5" hidden="1" customHeight="1" outlineLevel="1">
      <c r="A32" s="116"/>
      <c r="B32" s="9" t="s">
        <v>3</v>
      </c>
      <c r="C32" s="11" t="s">
        <v>55</v>
      </c>
      <c r="D32" s="9" t="s">
        <v>40</v>
      </c>
      <c r="F32" s="34"/>
      <c r="G32" s="34"/>
      <c r="H32" s="34">
        <f>$G$28/'Fixed data'!$C$7</f>
        <v>-6.617932540483102E-4</v>
      </c>
      <c r="I32" s="34">
        <f>$G$28/'Fixed data'!$C$7</f>
        <v>-6.617932540483102E-4</v>
      </c>
      <c r="J32" s="34">
        <f>$G$28/'Fixed data'!$C$7</f>
        <v>-6.617932540483102E-4</v>
      </c>
      <c r="K32" s="34">
        <f>$G$28/'Fixed data'!$C$7</f>
        <v>-6.617932540483102E-4</v>
      </c>
      <c r="L32" s="34">
        <f>$G$28/'Fixed data'!$C$7</f>
        <v>-6.617932540483102E-4</v>
      </c>
      <c r="M32" s="34">
        <f>$G$28/'Fixed data'!$C$7</f>
        <v>-6.617932540483102E-4</v>
      </c>
      <c r="N32" s="34">
        <f>$G$28/'Fixed data'!$C$7</f>
        <v>-6.617932540483102E-4</v>
      </c>
      <c r="O32" s="34">
        <f>$G$28/'Fixed data'!$C$7</f>
        <v>-6.617932540483102E-4</v>
      </c>
      <c r="P32" s="34">
        <f>$G$28/'Fixed data'!$C$7</f>
        <v>-6.617932540483102E-4</v>
      </c>
      <c r="Q32" s="34">
        <f>$G$28/'Fixed data'!$C$7</f>
        <v>-6.617932540483102E-4</v>
      </c>
      <c r="R32" s="34">
        <f>$G$28/'Fixed data'!$C$7</f>
        <v>-6.617932540483102E-4</v>
      </c>
      <c r="S32" s="34">
        <f>$G$28/'Fixed data'!$C$7</f>
        <v>-6.617932540483102E-4</v>
      </c>
      <c r="T32" s="34">
        <f>$G$28/'Fixed data'!$C$7</f>
        <v>-6.617932540483102E-4</v>
      </c>
      <c r="U32" s="34">
        <f>$G$28/'Fixed data'!$C$7</f>
        <v>-6.617932540483102E-4</v>
      </c>
      <c r="V32" s="34">
        <f>$G$28/'Fixed data'!$C$7</f>
        <v>-6.617932540483102E-4</v>
      </c>
      <c r="W32" s="34">
        <f>$G$28/'Fixed data'!$C$7</f>
        <v>-6.617932540483102E-4</v>
      </c>
      <c r="X32" s="34">
        <f>$G$28/'Fixed data'!$C$7</f>
        <v>-6.617932540483102E-4</v>
      </c>
      <c r="Y32" s="34">
        <f>$G$28/'Fixed data'!$C$7</f>
        <v>-6.617932540483102E-4</v>
      </c>
      <c r="Z32" s="34">
        <f>$G$28/'Fixed data'!$C$7</f>
        <v>-6.617932540483102E-4</v>
      </c>
      <c r="AA32" s="34">
        <f>$G$28/'Fixed data'!$C$7</f>
        <v>-6.617932540483102E-4</v>
      </c>
      <c r="AB32" s="34">
        <f>$G$28/'Fixed data'!$C$7</f>
        <v>-6.617932540483102E-4</v>
      </c>
      <c r="AC32" s="34">
        <f>$G$28/'Fixed data'!$C$7</f>
        <v>-6.617932540483102E-4</v>
      </c>
      <c r="AD32" s="34">
        <f>$G$28/'Fixed data'!$C$7</f>
        <v>-6.617932540483102E-4</v>
      </c>
      <c r="AE32" s="34">
        <f>$G$28/'Fixed data'!$C$7</f>
        <v>-6.617932540483102E-4</v>
      </c>
      <c r="AF32" s="34">
        <f>$G$28/'Fixed data'!$C$7</f>
        <v>-6.617932540483102E-4</v>
      </c>
      <c r="AG32" s="34">
        <f>$G$28/'Fixed data'!$C$7</f>
        <v>-6.617932540483102E-4</v>
      </c>
      <c r="AH32" s="34">
        <f>$G$28/'Fixed data'!$C$7</f>
        <v>-6.617932540483102E-4</v>
      </c>
      <c r="AI32" s="34">
        <f>$G$28/'Fixed data'!$C$7</f>
        <v>-6.617932540483102E-4</v>
      </c>
      <c r="AJ32" s="34">
        <f>$G$28/'Fixed data'!$C$7</f>
        <v>-6.617932540483102E-4</v>
      </c>
      <c r="AK32" s="34">
        <f>$G$28/'Fixed data'!$C$7</f>
        <v>-6.617932540483102E-4</v>
      </c>
      <c r="AL32" s="34">
        <f>$G$28/'Fixed data'!$C$7</f>
        <v>-6.617932540483102E-4</v>
      </c>
      <c r="AM32" s="34">
        <f>$G$28/'Fixed data'!$C$7</f>
        <v>-6.617932540483102E-4</v>
      </c>
      <c r="AN32" s="34">
        <f>$G$28/'Fixed data'!$C$7</f>
        <v>-6.617932540483102E-4</v>
      </c>
      <c r="AO32" s="34">
        <f>$G$28/'Fixed data'!$C$7</f>
        <v>-6.617932540483102E-4</v>
      </c>
      <c r="AP32" s="34">
        <f>$G$28/'Fixed data'!$C$7</f>
        <v>-6.617932540483102E-4</v>
      </c>
      <c r="AQ32" s="34">
        <f>$G$28/'Fixed data'!$C$7</f>
        <v>-6.617932540483102E-4</v>
      </c>
      <c r="AR32" s="34">
        <f>$G$28/'Fixed data'!$C$7</f>
        <v>-6.617932540483102E-4</v>
      </c>
      <c r="AS32" s="34">
        <f>$G$28/'Fixed data'!$C$7</f>
        <v>-6.617932540483102E-4</v>
      </c>
      <c r="AT32" s="34">
        <f>$G$28/'Fixed data'!$C$7</f>
        <v>-6.617932540483102E-4</v>
      </c>
      <c r="AU32" s="34">
        <f>$G$28/'Fixed data'!$C$7</f>
        <v>-6.617932540483102E-4</v>
      </c>
      <c r="AV32" s="34">
        <f>$G$28/'Fixed data'!$C$7</f>
        <v>-6.617932540483102E-4</v>
      </c>
      <c r="AW32" s="34">
        <f>$G$28/'Fixed data'!$C$7</f>
        <v>-6.617932540483102E-4</v>
      </c>
      <c r="AX32" s="34">
        <f>$G$28/'Fixed data'!$C$7</f>
        <v>-6.617932540483102E-4</v>
      </c>
      <c r="AY32" s="34">
        <f>$G$28/'Fixed data'!$C$7</f>
        <v>-6.617932540483102E-4</v>
      </c>
      <c r="AZ32" s="34">
        <f>$G$28/'Fixed data'!$C$7</f>
        <v>-6.617932540483102E-4</v>
      </c>
      <c r="BA32" s="34"/>
      <c r="BB32" s="34"/>
      <c r="BC32" s="34"/>
      <c r="BD32" s="34"/>
    </row>
    <row r="33" spans="1:57" ht="16.5" hidden="1" customHeight="1" outlineLevel="1">
      <c r="A33" s="116"/>
      <c r="B33" s="9" t="s">
        <v>4</v>
      </c>
      <c r="C33" s="11" t="s">
        <v>56</v>
      </c>
      <c r="D33" s="9" t="s">
        <v>40</v>
      </c>
      <c r="F33" s="34"/>
      <c r="G33" s="34"/>
      <c r="H33" s="34"/>
      <c r="I33" s="34">
        <f>$H$28/'Fixed data'!$C$7</f>
        <v>-6.6046613879935869E-4</v>
      </c>
      <c r="J33" s="34">
        <f>$H$28/'Fixed data'!$C$7</f>
        <v>-6.6046613879935869E-4</v>
      </c>
      <c r="K33" s="34">
        <f>$H$28/'Fixed data'!$C$7</f>
        <v>-6.6046613879935869E-4</v>
      </c>
      <c r="L33" s="34">
        <f>$H$28/'Fixed data'!$C$7</f>
        <v>-6.6046613879935869E-4</v>
      </c>
      <c r="M33" s="34">
        <f>$H$28/'Fixed data'!$C$7</f>
        <v>-6.6046613879935869E-4</v>
      </c>
      <c r="N33" s="34">
        <f>$H$28/'Fixed data'!$C$7</f>
        <v>-6.6046613879935869E-4</v>
      </c>
      <c r="O33" s="34">
        <f>$H$28/'Fixed data'!$C$7</f>
        <v>-6.6046613879935869E-4</v>
      </c>
      <c r="P33" s="34">
        <f>$H$28/'Fixed data'!$C$7</f>
        <v>-6.6046613879935869E-4</v>
      </c>
      <c r="Q33" s="34">
        <f>$H$28/'Fixed data'!$C$7</f>
        <v>-6.6046613879935869E-4</v>
      </c>
      <c r="R33" s="34">
        <f>$H$28/'Fixed data'!$C$7</f>
        <v>-6.6046613879935869E-4</v>
      </c>
      <c r="S33" s="34">
        <f>$H$28/'Fixed data'!$C$7</f>
        <v>-6.6046613879935869E-4</v>
      </c>
      <c r="T33" s="34">
        <f>$H$28/'Fixed data'!$C$7</f>
        <v>-6.6046613879935869E-4</v>
      </c>
      <c r="U33" s="34">
        <f>$H$28/'Fixed data'!$C$7</f>
        <v>-6.6046613879935869E-4</v>
      </c>
      <c r="V33" s="34">
        <f>$H$28/'Fixed data'!$C$7</f>
        <v>-6.6046613879935869E-4</v>
      </c>
      <c r="W33" s="34">
        <f>$H$28/'Fixed data'!$C$7</f>
        <v>-6.6046613879935869E-4</v>
      </c>
      <c r="X33" s="34">
        <f>$H$28/'Fixed data'!$C$7</f>
        <v>-6.6046613879935869E-4</v>
      </c>
      <c r="Y33" s="34">
        <f>$H$28/'Fixed data'!$C$7</f>
        <v>-6.6046613879935869E-4</v>
      </c>
      <c r="Z33" s="34">
        <f>$H$28/'Fixed data'!$C$7</f>
        <v>-6.6046613879935869E-4</v>
      </c>
      <c r="AA33" s="34">
        <f>$H$28/'Fixed data'!$C$7</f>
        <v>-6.6046613879935869E-4</v>
      </c>
      <c r="AB33" s="34">
        <f>$H$28/'Fixed data'!$C$7</f>
        <v>-6.6046613879935869E-4</v>
      </c>
      <c r="AC33" s="34">
        <f>$H$28/'Fixed data'!$C$7</f>
        <v>-6.6046613879935869E-4</v>
      </c>
      <c r="AD33" s="34">
        <f>$H$28/'Fixed data'!$C$7</f>
        <v>-6.6046613879935869E-4</v>
      </c>
      <c r="AE33" s="34">
        <f>$H$28/'Fixed data'!$C$7</f>
        <v>-6.6046613879935869E-4</v>
      </c>
      <c r="AF33" s="34">
        <f>$H$28/'Fixed data'!$C$7</f>
        <v>-6.6046613879935869E-4</v>
      </c>
      <c r="AG33" s="34">
        <f>$H$28/'Fixed data'!$C$7</f>
        <v>-6.6046613879935869E-4</v>
      </c>
      <c r="AH33" s="34">
        <f>$H$28/'Fixed data'!$C$7</f>
        <v>-6.6046613879935869E-4</v>
      </c>
      <c r="AI33" s="34">
        <f>$H$28/'Fixed data'!$C$7</f>
        <v>-6.6046613879935869E-4</v>
      </c>
      <c r="AJ33" s="34">
        <f>$H$28/'Fixed data'!$C$7</f>
        <v>-6.6046613879935869E-4</v>
      </c>
      <c r="AK33" s="34">
        <f>$H$28/'Fixed data'!$C$7</f>
        <v>-6.6046613879935869E-4</v>
      </c>
      <c r="AL33" s="34">
        <f>$H$28/'Fixed data'!$C$7</f>
        <v>-6.6046613879935869E-4</v>
      </c>
      <c r="AM33" s="34">
        <f>$H$28/'Fixed data'!$C$7</f>
        <v>-6.6046613879935869E-4</v>
      </c>
      <c r="AN33" s="34">
        <f>$H$28/'Fixed data'!$C$7</f>
        <v>-6.6046613879935869E-4</v>
      </c>
      <c r="AO33" s="34">
        <f>$H$28/'Fixed data'!$C$7</f>
        <v>-6.6046613879935869E-4</v>
      </c>
      <c r="AP33" s="34">
        <f>$H$28/'Fixed data'!$C$7</f>
        <v>-6.6046613879935869E-4</v>
      </c>
      <c r="AQ33" s="34">
        <f>$H$28/'Fixed data'!$C$7</f>
        <v>-6.6046613879935869E-4</v>
      </c>
      <c r="AR33" s="34">
        <f>$H$28/'Fixed data'!$C$7</f>
        <v>-6.6046613879935869E-4</v>
      </c>
      <c r="AS33" s="34">
        <f>$H$28/'Fixed data'!$C$7</f>
        <v>-6.6046613879935869E-4</v>
      </c>
      <c r="AT33" s="34">
        <f>$H$28/'Fixed data'!$C$7</f>
        <v>-6.6046613879935869E-4</v>
      </c>
      <c r="AU33" s="34">
        <f>$H$28/'Fixed data'!$C$7</f>
        <v>-6.6046613879935869E-4</v>
      </c>
      <c r="AV33" s="34">
        <f>$H$28/'Fixed data'!$C$7</f>
        <v>-6.6046613879935869E-4</v>
      </c>
      <c r="AW33" s="34">
        <f>$H$28/'Fixed data'!$C$7</f>
        <v>-6.6046613879935869E-4</v>
      </c>
      <c r="AX33" s="34">
        <f>$H$28/'Fixed data'!$C$7</f>
        <v>-6.6046613879935869E-4</v>
      </c>
      <c r="AY33" s="34">
        <f>$H$28/'Fixed data'!$C$7</f>
        <v>-6.6046613879935869E-4</v>
      </c>
      <c r="AZ33" s="34">
        <f>$H$28/'Fixed data'!$C$7</f>
        <v>-6.6046613879935869E-4</v>
      </c>
      <c r="BA33" s="34">
        <f>$H$28/'Fixed data'!$C$7</f>
        <v>-6.6046613879935869E-4</v>
      </c>
      <c r="BB33" s="34"/>
      <c r="BC33" s="34"/>
      <c r="BD33" s="34"/>
    </row>
    <row r="34" spans="1:57" ht="16.5" hidden="1" customHeight="1" outlineLevel="1">
      <c r="A34" s="116"/>
      <c r="B34" s="9" t="s">
        <v>5</v>
      </c>
      <c r="C34" s="11" t="s">
        <v>57</v>
      </c>
      <c r="D34" s="9" t="s">
        <v>40</v>
      </c>
      <c r="F34" s="34"/>
      <c r="G34" s="34"/>
      <c r="H34" s="34"/>
      <c r="I34" s="34"/>
      <c r="J34" s="34">
        <f>$I$28/'Fixed data'!$C$7</f>
        <v>-6.594987601945706E-4</v>
      </c>
      <c r="K34" s="34">
        <f>$I$28/'Fixed data'!$C$7</f>
        <v>-6.594987601945706E-4</v>
      </c>
      <c r="L34" s="34">
        <f>$I$28/'Fixed data'!$C$7</f>
        <v>-6.594987601945706E-4</v>
      </c>
      <c r="M34" s="34">
        <f>$I$28/'Fixed data'!$C$7</f>
        <v>-6.594987601945706E-4</v>
      </c>
      <c r="N34" s="34">
        <f>$I$28/'Fixed data'!$C$7</f>
        <v>-6.594987601945706E-4</v>
      </c>
      <c r="O34" s="34">
        <f>$I$28/'Fixed data'!$C$7</f>
        <v>-6.594987601945706E-4</v>
      </c>
      <c r="P34" s="34">
        <f>$I$28/'Fixed data'!$C$7</f>
        <v>-6.594987601945706E-4</v>
      </c>
      <c r="Q34" s="34">
        <f>$I$28/'Fixed data'!$C$7</f>
        <v>-6.594987601945706E-4</v>
      </c>
      <c r="R34" s="34">
        <f>$I$28/'Fixed data'!$C$7</f>
        <v>-6.594987601945706E-4</v>
      </c>
      <c r="S34" s="34">
        <f>$I$28/'Fixed data'!$C$7</f>
        <v>-6.594987601945706E-4</v>
      </c>
      <c r="T34" s="34">
        <f>$I$28/'Fixed data'!$C$7</f>
        <v>-6.594987601945706E-4</v>
      </c>
      <c r="U34" s="34">
        <f>$I$28/'Fixed data'!$C$7</f>
        <v>-6.594987601945706E-4</v>
      </c>
      <c r="V34" s="34">
        <f>$I$28/'Fixed data'!$C$7</f>
        <v>-6.594987601945706E-4</v>
      </c>
      <c r="W34" s="34">
        <f>$I$28/'Fixed data'!$C$7</f>
        <v>-6.594987601945706E-4</v>
      </c>
      <c r="X34" s="34">
        <f>$I$28/'Fixed data'!$C$7</f>
        <v>-6.594987601945706E-4</v>
      </c>
      <c r="Y34" s="34">
        <f>$I$28/'Fixed data'!$C$7</f>
        <v>-6.594987601945706E-4</v>
      </c>
      <c r="Z34" s="34">
        <f>$I$28/'Fixed data'!$C$7</f>
        <v>-6.594987601945706E-4</v>
      </c>
      <c r="AA34" s="34">
        <f>$I$28/'Fixed data'!$C$7</f>
        <v>-6.594987601945706E-4</v>
      </c>
      <c r="AB34" s="34">
        <f>$I$28/'Fixed data'!$C$7</f>
        <v>-6.594987601945706E-4</v>
      </c>
      <c r="AC34" s="34">
        <f>$I$28/'Fixed data'!$C$7</f>
        <v>-6.594987601945706E-4</v>
      </c>
      <c r="AD34" s="34">
        <f>$I$28/'Fixed data'!$C$7</f>
        <v>-6.594987601945706E-4</v>
      </c>
      <c r="AE34" s="34">
        <f>$I$28/'Fixed data'!$C$7</f>
        <v>-6.594987601945706E-4</v>
      </c>
      <c r="AF34" s="34">
        <f>$I$28/'Fixed data'!$C$7</f>
        <v>-6.594987601945706E-4</v>
      </c>
      <c r="AG34" s="34">
        <f>$I$28/'Fixed data'!$C$7</f>
        <v>-6.594987601945706E-4</v>
      </c>
      <c r="AH34" s="34">
        <f>$I$28/'Fixed data'!$C$7</f>
        <v>-6.594987601945706E-4</v>
      </c>
      <c r="AI34" s="34">
        <f>$I$28/'Fixed data'!$C$7</f>
        <v>-6.594987601945706E-4</v>
      </c>
      <c r="AJ34" s="34">
        <f>$I$28/'Fixed data'!$C$7</f>
        <v>-6.594987601945706E-4</v>
      </c>
      <c r="AK34" s="34">
        <f>$I$28/'Fixed data'!$C$7</f>
        <v>-6.594987601945706E-4</v>
      </c>
      <c r="AL34" s="34">
        <f>$I$28/'Fixed data'!$C$7</f>
        <v>-6.594987601945706E-4</v>
      </c>
      <c r="AM34" s="34">
        <f>$I$28/'Fixed data'!$C$7</f>
        <v>-6.594987601945706E-4</v>
      </c>
      <c r="AN34" s="34">
        <f>$I$28/'Fixed data'!$C$7</f>
        <v>-6.594987601945706E-4</v>
      </c>
      <c r="AO34" s="34">
        <f>$I$28/'Fixed data'!$C$7</f>
        <v>-6.594987601945706E-4</v>
      </c>
      <c r="AP34" s="34">
        <f>$I$28/'Fixed data'!$C$7</f>
        <v>-6.594987601945706E-4</v>
      </c>
      <c r="AQ34" s="34">
        <f>$I$28/'Fixed data'!$C$7</f>
        <v>-6.594987601945706E-4</v>
      </c>
      <c r="AR34" s="34">
        <f>$I$28/'Fixed data'!$C$7</f>
        <v>-6.594987601945706E-4</v>
      </c>
      <c r="AS34" s="34">
        <f>$I$28/'Fixed data'!$C$7</f>
        <v>-6.594987601945706E-4</v>
      </c>
      <c r="AT34" s="34">
        <f>$I$28/'Fixed data'!$C$7</f>
        <v>-6.594987601945706E-4</v>
      </c>
      <c r="AU34" s="34">
        <f>$I$28/'Fixed data'!$C$7</f>
        <v>-6.594987601945706E-4</v>
      </c>
      <c r="AV34" s="34">
        <f>$I$28/'Fixed data'!$C$7</f>
        <v>-6.594987601945706E-4</v>
      </c>
      <c r="AW34" s="34">
        <f>$I$28/'Fixed data'!$C$7</f>
        <v>-6.594987601945706E-4</v>
      </c>
      <c r="AX34" s="34">
        <f>$I$28/'Fixed data'!$C$7</f>
        <v>-6.594987601945706E-4</v>
      </c>
      <c r="AY34" s="34">
        <f>$I$28/'Fixed data'!$C$7</f>
        <v>-6.594987601945706E-4</v>
      </c>
      <c r="AZ34" s="34">
        <f>$I$28/'Fixed data'!$C$7</f>
        <v>-6.594987601945706E-4</v>
      </c>
      <c r="BA34" s="34">
        <f>$I$28/'Fixed data'!$C$7</f>
        <v>-6.594987601945706E-4</v>
      </c>
      <c r="BB34" s="34">
        <f>$I$28/'Fixed data'!$C$7</f>
        <v>-6.594987601945706E-4</v>
      </c>
      <c r="BC34" s="34"/>
      <c r="BD34" s="34"/>
    </row>
    <row r="35" spans="1:57" ht="16.5" hidden="1" customHeight="1" outlineLevel="1">
      <c r="A35" s="116"/>
      <c r="B35" s="9" t="s">
        <v>6</v>
      </c>
      <c r="C35" s="11" t="s">
        <v>58</v>
      </c>
      <c r="D35" s="9" t="s">
        <v>40</v>
      </c>
      <c r="F35" s="34"/>
      <c r="G35" s="34"/>
      <c r="H35" s="34"/>
      <c r="I35" s="34"/>
      <c r="J35" s="34"/>
      <c r="K35" s="34">
        <f>$J$28/'Fixed data'!$C$7</f>
        <v>-6.5887499414359649E-4</v>
      </c>
      <c r="L35" s="34">
        <f>$J$28/'Fixed data'!$C$7</f>
        <v>-6.5887499414359649E-4</v>
      </c>
      <c r="M35" s="34">
        <f>$J$28/'Fixed data'!$C$7</f>
        <v>-6.5887499414359649E-4</v>
      </c>
      <c r="N35" s="34">
        <f>$J$28/'Fixed data'!$C$7</f>
        <v>-6.5887499414359649E-4</v>
      </c>
      <c r="O35" s="34">
        <f>$J$28/'Fixed data'!$C$7</f>
        <v>-6.5887499414359649E-4</v>
      </c>
      <c r="P35" s="34">
        <f>$J$28/'Fixed data'!$C$7</f>
        <v>-6.5887499414359649E-4</v>
      </c>
      <c r="Q35" s="34">
        <f>$J$28/'Fixed data'!$C$7</f>
        <v>-6.5887499414359649E-4</v>
      </c>
      <c r="R35" s="34">
        <f>$J$28/'Fixed data'!$C$7</f>
        <v>-6.5887499414359649E-4</v>
      </c>
      <c r="S35" s="34">
        <f>$J$28/'Fixed data'!$C$7</f>
        <v>-6.5887499414359649E-4</v>
      </c>
      <c r="T35" s="34">
        <f>$J$28/'Fixed data'!$C$7</f>
        <v>-6.5887499414359649E-4</v>
      </c>
      <c r="U35" s="34">
        <f>$J$28/'Fixed data'!$C$7</f>
        <v>-6.5887499414359649E-4</v>
      </c>
      <c r="V35" s="34">
        <f>$J$28/'Fixed data'!$C$7</f>
        <v>-6.5887499414359649E-4</v>
      </c>
      <c r="W35" s="34">
        <f>$J$28/'Fixed data'!$C$7</f>
        <v>-6.5887499414359649E-4</v>
      </c>
      <c r="X35" s="34">
        <f>$J$28/'Fixed data'!$C$7</f>
        <v>-6.5887499414359649E-4</v>
      </c>
      <c r="Y35" s="34">
        <f>$J$28/'Fixed data'!$C$7</f>
        <v>-6.5887499414359649E-4</v>
      </c>
      <c r="Z35" s="34">
        <f>$J$28/'Fixed data'!$C$7</f>
        <v>-6.5887499414359649E-4</v>
      </c>
      <c r="AA35" s="34">
        <f>$J$28/'Fixed data'!$C$7</f>
        <v>-6.5887499414359649E-4</v>
      </c>
      <c r="AB35" s="34">
        <f>$J$28/'Fixed data'!$C$7</f>
        <v>-6.5887499414359649E-4</v>
      </c>
      <c r="AC35" s="34">
        <f>$J$28/'Fixed data'!$C$7</f>
        <v>-6.5887499414359649E-4</v>
      </c>
      <c r="AD35" s="34">
        <f>$J$28/'Fixed data'!$C$7</f>
        <v>-6.5887499414359649E-4</v>
      </c>
      <c r="AE35" s="34">
        <f>$J$28/'Fixed data'!$C$7</f>
        <v>-6.5887499414359649E-4</v>
      </c>
      <c r="AF35" s="34">
        <f>$J$28/'Fixed data'!$C$7</f>
        <v>-6.5887499414359649E-4</v>
      </c>
      <c r="AG35" s="34">
        <f>$J$28/'Fixed data'!$C$7</f>
        <v>-6.5887499414359649E-4</v>
      </c>
      <c r="AH35" s="34">
        <f>$J$28/'Fixed data'!$C$7</f>
        <v>-6.5887499414359649E-4</v>
      </c>
      <c r="AI35" s="34">
        <f>$J$28/'Fixed data'!$C$7</f>
        <v>-6.5887499414359649E-4</v>
      </c>
      <c r="AJ35" s="34">
        <f>$J$28/'Fixed data'!$C$7</f>
        <v>-6.5887499414359649E-4</v>
      </c>
      <c r="AK35" s="34">
        <f>$J$28/'Fixed data'!$C$7</f>
        <v>-6.5887499414359649E-4</v>
      </c>
      <c r="AL35" s="34">
        <f>$J$28/'Fixed data'!$C$7</f>
        <v>-6.5887499414359649E-4</v>
      </c>
      <c r="AM35" s="34">
        <f>$J$28/'Fixed data'!$C$7</f>
        <v>-6.5887499414359649E-4</v>
      </c>
      <c r="AN35" s="34">
        <f>$J$28/'Fixed data'!$C$7</f>
        <v>-6.5887499414359649E-4</v>
      </c>
      <c r="AO35" s="34">
        <f>$J$28/'Fixed data'!$C$7</f>
        <v>-6.5887499414359649E-4</v>
      </c>
      <c r="AP35" s="34">
        <f>$J$28/'Fixed data'!$C$7</f>
        <v>-6.5887499414359649E-4</v>
      </c>
      <c r="AQ35" s="34">
        <f>$J$28/'Fixed data'!$C$7</f>
        <v>-6.5887499414359649E-4</v>
      </c>
      <c r="AR35" s="34">
        <f>$J$28/'Fixed data'!$C$7</f>
        <v>-6.5887499414359649E-4</v>
      </c>
      <c r="AS35" s="34">
        <f>$J$28/'Fixed data'!$C$7</f>
        <v>-6.5887499414359649E-4</v>
      </c>
      <c r="AT35" s="34">
        <f>$J$28/'Fixed data'!$C$7</f>
        <v>-6.5887499414359649E-4</v>
      </c>
      <c r="AU35" s="34">
        <f>$J$28/'Fixed data'!$C$7</f>
        <v>-6.5887499414359649E-4</v>
      </c>
      <c r="AV35" s="34">
        <f>$J$28/'Fixed data'!$C$7</f>
        <v>-6.5887499414359649E-4</v>
      </c>
      <c r="AW35" s="34">
        <f>$J$28/'Fixed data'!$C$7</f>
        <v>-6.5887499414359649E-4</v>
      </c>
      <c r="AX35" s="34">
        <f>$J$28/'Fixed data'!$C$7</f>
        <v>-6.5887499414359649E-4</v>
      </c>
      <c r="AY35" s="34">
        <f>$J$28/'Fixed data'!$C$7</f>
        <v>-6.5887499414359649E-4</v>
      </c>
      <c r="AZ35" s="34">
        <f>$J$28/'Fixed data'!$C$7</f>
        <v>-6.5887499414359649E-4</v>
      </c>
      <c r="BA35" s="34">
        <f>$J$28/'Fixed data'!$C$7</f>
        <v>-6.5887499414359649E-4</v>
      </c>
      <c r="BB35" s="34">
        <f>$J$28/'Fixed data'!$C$7</f>
        <v>-6.5887499414359649E-4</v>
      </c>
      <c r="BC35" s="34">
        <f>$J$28/'Fixed data'!$C$7</f>
        <v>-6.5887499414359649E-4</v>
      </c>
      <c r="BD35" s="34"/>
    </row>
    <row r="36" spans="1:57" ht="16.5" hidden="1" customHeight="1" outlineLevel="1">
      <c r="A36" s="116"/>
      <c r="B36" s="9" t="s">
        <v>32</v>
      </c>
      <c r="C36" s="11" t="s">
        <v>59</v>
      </c>
      <c r="D36" s="9" t="s">
        <v>40</v>
      </c>
      <c r="F36" s="34"/>
      <c r="G36" s="34"/>
      <c r="H36" s="34"/>
      <c r="I36" s="34"/>
      <c r="J36" s="34"/>
      <c r="K36" s="34"/>
      <c r="L36" s="34">
        <f>$K$28/'Fixed data'!$C$7</f>
        <v>-6.5830257029927269E-4</v>
      </c>
      <c r="M36" s="34">
        <f>$K$28/'Fixed data'!$C$7</f>
        <v>-6.5830257029927269E-4</v>
      </c>
      <c r="N36" s="34">
        <f>$K$28/'Fixed data'!$C$7</f>
        <v>-6.5830257029927269E-4</v>
      </c>
      <c r="O36" s="34">
        <f>$K$28/'Fixed data'!$C$7</f>
        <v>-6.5830257029927269E-4</v>
      </c>
      <c r="P36" s="34">
        <f>$K$28/'Fixed data'!$C$7</f>
        <v>-6.5830257029927269E-4</v>
      </c>
      <c r="Q36" s="34">
        <f>$K$28/'Fixed data'!$C$7</f>
        <v>-6.5830257029927269E-4</v>
      </c>
      <c r="R36" s="34">
        <f>$K$28/'Fixed data'!$C$7</f>
        <v>-6.5830257029927269E-4</v>
      </c>
      <c r="S36" s="34">
        <f>$K$28/'Fixed data'!$C$7</f>
        <v>-6.5830257029927269E-4</v>
      </c>
      <c r="T36" s="34">
        <f>$K$28/'Fixed data'!$C$7</f>
        <v>-6.5830257029927269E-4</v>
      </c>
      <c r="U36" s="34">
        <f>$K$28/'Fixed data'!$C$7</f>
        <v>-6.5830257029927269E-4</v>
      </c>
      <c r="V36" s="34">
        <f>$K$28/'Fixed data'!$C$7</f>
        <v>-6.5830257029927269E-4</v>
      </c>
      <c r="W36" s="34">
        <f>$K$28/'Fixed data'!$C$7</f>
        <v>-6.5830257029927269E-4</v>
      </c>
      <c r="X36" s="34">
        <f>$K$28/'Fixed data'!$C$7</f>
        <v>-6.5830257029927269E-4</v>
      </c>
      <c r="Y36" s="34">
        <f>$K$28/'Fixed data'!$C$7</f>
        <v>-6.5830257029927269E-4</v>
      </c>
      <c r="Z36" s="34">
        <f>$K$28/'Fixed data'!$C$7</f>
        <v>-6.5830257029927269E-4</v>
      </c>
      <c r="AA36" s="34">
        <f>$K$28/'Fixed data'!$C$7</f>
        <v>-6.5830257029927269E-4</v>
      </c>
      <c r="AB36" s="34">
        <f>$K$28/'Fixed data'!$C$7</f>
        <v>-6.5830257029927269E-4</v>
      </c>
      <c r="AC36" s="34">
        <f>$K$28/'Fixed data'!$C$7</f>
        <v>-6.5830257029927269E-4</v>
      </c>
      <c r="AD36" s="34">
        <f>$K$28/'Fixed data'!$C$7</f>
        <v>-6.5830257029927269E-4</v>
      </c>
      <c r="AE36" s="34">
        <f>$K$28/'Fixed data'!$C$7</f>
        <v>-6.5830257029927269E-4</v>
      </c>
      <c r="AF36" s="34">
        <f>$K$28/'Fixed data'!$C$7</f>
        <v>-6.5830257029927269E-4</v>
      </c>
      <c r="AG36" s="34">
        <f>$K$28/'Fixed data'!$C$7</f>
        <v>-6.5830257029927269E-4</v>
      </c>
      <c r="AH36" s="34">
        <f>$K$28/'Fixed data'!$C$7</f>
        <v>-6.5830257029927269E-4</v>
      </c>
      <c r="AI36" s="34">
        <f>$K$28/'Fixed data'!$C$7</f>
        <v>-6.5830257029927269E-4</v>
      </c>
      <c r="AJ36" s="34">
        <f>$K$28/'Fixed data'!$C$7</f>
        <v>-6.5830257029927269E-4</v>
      </c>
      <c r="AK36" s="34">
        <f>$K$28/'Fixed data'!$C$7</f>
        <v>-6.5830257029927269E-4</v>
      </c>
      <c r="AL36" s="34">
        <f>$K$28/'Fixed data'!$C$7</f>
        <v>-6.5830257029927269E-4</v>
      </c>
      <c r="AM36" s="34">
        <f>$K$28/'Fixed data'!$C$7</f>
        <v>-6.5830257029927269E-4</v>
      </c>
      <c r="AN36" s="34">
        <f>$K$28/'Fixed data'!$C$7</f>
        <v>-6.5830257029927269E-4</v>
      </c>
      <c r="AO36" s="34">
        <f>$K$28/'Fixed data'!$C$7</f>
        <v>-6.5830257029927269E-4</v>
      </c>
      <c r="AP36" s="34">
        <f>$K$28/'Fixed data'!$C$7</f>
        <v>-6.5830257029927269E-4</v>
      </c>
      <c r="AQ36" s="34">
        <f>$K$28/'Fixed data'!$C$7</f>
        <v>-6.5830257029927269E-4</v>
      </c>
      <c r="AR36" s="34">
        <f>$K$28/'Fixed data'!$C$7</f>
        <v>-6.5830257029927269E-4</v>
      </c>
      <c r="AS36" s="34">
        <f>$K$28/'Fixed data'!$C$7</f>
        <v>-6.5830257029927269E-4</v>
      </c>
      <c r="AT36" s="34">
        <f>$K$28/'Fixed data'!$C$7</f>
        <v>-6.5830257029927269E-4</v>
      </c>
      <c r="AU36" s="34">
        <f>$K$28/'Fixed data'!$C$7</f>
        <v>-6.5830257029927269E-4</v>
      </c>
      <c r="AV36" s="34">
        <f>$K$28/'Fixed data'!$C$7</f>
        <v>-6.5830257029927269E-4</v>
      </c>
      <c r="AW36" s="34">
        <f>$K$28/'Fixed data'!$C$7</f>
        <v>-6.5830257029927269E-4</v>
      </c>
      <c r="AX36" s="34">
        <f>$K$28/'Fixed data'!$C$7</f>
        <v>-6.5830257029927269E-4</v>
      </c>
      <c r="AY36" s="34">
        <f>$K$28/'Fixed data'!$C$7</f>
        <v>-6.5830257029927269E-4</v>
      </c>
      <c r="AZ36" s="34">
        <f>$K$28/'Fixed data'!$C$7</f>
        <v>-6.5830257029927269E-4</v>
      </c>
      <c r="BA36" s="34">
        <f>$K$28/'Fixed data'!$C$7</f>
        <v>-6.5830257029927269E-4</v>
      </c>
      <c r="BB36" s="34">
        <f>$K$28/'Fixed data'!$C$7</f>
        <v>-6.5830257029927269E-4</v>
      </c>
      <c r="BC36" s="34">
        <f>$K$28/'Fixed data'!$C$7</f>
        <v>-6.5830257029927269E-4</v>
      </c>
      <c r="BD36" s="34">
        <f>$K$28/'Fixed data'!$C$7</f>
        <v>-6.5830257029927269E-4</v>
      </c>
    </row>
    <row r="37" spans="1:57" ht="16.5" hidden="1" customHeight="1" outlineLevel="1">
      <c r="A37" s="116"/>
      <c r="B37" s="9" t="s">
        <v>33</v>
      </c>
      <c r="C37" s="11" t="s">
        <v>60</v>
      </c>
      <c r="D37" s="9" t="s">
        <v>40</v>
      </c>
      <c r="F37" s="34"/>
      <c r="G37" s="34"/>
      <c r="H37" s="34"/>
      <c r="I37" s="34"/>
      <c r="J37" s="34"/>
      <c r="K37" s="34"/>
      <c r="L37" s="34"/>
      <c r="M37" s="34">
        <f>$L$28/'Fixed data'!$C$7</f>
        <v>-6.572348776021262E-4</v>
      </c>
      <c r="N37" s="34">
        <f>$L$28/'Fixed data'!$C$7</f>
        <v>-6.572348776021262E-4</v>
      </c>
      <c r="O37" s="34">
        <f>$L$28/'Fixed data'!$C$7</f>
        <v>-6.572348776021262E-4</v>
      </c>
      <c r="P37" s="34">
        <f>$L$28/'Fixed data'!$C$7</f>
        <v>-6.572348776021262E-4</v>
      </c>
      <c r="Q37" s="34">
        <f>$L$28/'Fixed data'!$C$7</f>
        <v>-6.572348776021262E-4</v>
      </c>
      <c r="R37" s="34">
        <f>$L$28/'Fixed data'!$C$7</f>
        <v>-6.572348776021262E-4</v>
      </c>
      <c r="S37" s="34">
        <f>$L$28/'Fixed data'!$C$7</f>
        <v>-6.572348776021262E-4</v>
      </c>
      <c r="T37" s="34">
        <f>$L$28/'Fixed data'!$C$7</f>
        <v>-6.572348776021262E-4</v>
      </c>
      <c r="U37" s="34">
        <f>$L$28/'Fixed data'!$C$7</f>
        <v>-6.572348776021262E-4</v>
      </c>
      <c r="V37" s="34">
        <f>$L$28/'Fixed data'!$C$7</f>
        <v>-6.572348776021262E-4</v>
      </c>
      <c r="W37" s="34">
        <f>$L$28/'Fixed data'!$C$7</f>
        <v>-6.572348776021262E-4</v>
      </c>
      <c r="X37" s="34">
        <f>$L$28/'Fixed data'!$C$7</f>
        <v>-6.572348776021262E-4</v>
      </c>
      <c r="Y37" s="34">
        <f>$L$28/'Fixed data'!$C$7</f>
        <v>-6.572348776021262E-4</v>
      </c>
      <c r="Z37" s="34">
        <f>$L$28/'Fixed data'!$C$7</f>
        <v>-6.572348776021262E-4</v>
      </c>
      <c r="AA37" s="34">
        <f>$L$28/'Fixed data'!$C$7</f>
        <v>-6.572348776021262E-4</v>
      </c>
      <c r="AB37" s="34">
        <f>$L$28/'Fixed data'!$C$7</f>
        <v>-6.572348776021262E-4</v>
      </c>
      <c r="AC37" s="34">
        <f>$L$28/'Fixed data'!$C$7</f>
        <v>-6.572348776021262E-4</v>
      </c>
      <c r="AD37" s="34">
        <f>$L$28/'Fixed data'!$C$7</f>
        <v>-6.572348776021262E-4</v>
      </c>
      <c r="AE37" s="34">
        <f>$L$28/'Fixed data'!$C$7</f>
        <v>-6.572348776021262E-4</v>
      </c>
      <c r="AF37" s="34">
        <f>$L$28/'Fixed data'!$C$7</f>
        <v>-6.572348776021262E-4</v>
      </c>
      <c r="AG37" s="34">
        <f>$L$28/'Fixed data'!$C$7</f>
        <v>-6.572348776021262E-4</v>
      </c>
      <c r="AH37" s="34">
        <f>$L$28/'Fixed data'!$C$7</f>
        <v>-6.572348776021262E-4</v>
      </c>
      <c r="AI37" s="34">
        <f>$L$28/'Fixed data'!$C$7</f>
        <v>-6.572348776021262E-4</v>
      </c>
      <c r="AJ37" s="34">
        <f>$L$28/'Fixed data'!$C$7</f>
        <v>-6.572348776021262E-4</v>
      </c>
      <c r="AK37" s="34">
        <f>$L$28/'Fixed data'!$C$7</f>
        <v>-6.572348776021262E-4</v>
      </c>
      <c r="AL37" s="34">
        <f>$L$28/'Fixed data'!$C$7</f>
        <v>-6.572348776021262E-4</v>
      </c>
      <c r="AM37" s="34">
        <f>$L$28/'Fixed data'!$C$7</f>
        <v>-6.572348776021262E-4</v>
      </c>
      <c r="AN37" s="34">
        <f>$L$28/'Fixed data'!$C$7</f>
        <v>-6.572348776021262E-4</v>
      </c>
      <c r="AO37" s="34">
        <f>$L$28/'Fixed data'!$C$7</f>
        <v>-6.572348776021262E-4</v>
      </c>
      <c r="AP37" s="34">
        <f>$L$28/'Fixed data'!$C$7</f>
        <v>-6.572348776021262E-4</v>
      </c>
      <c r="AQ37" s="34">
        <f>$L$28/'Fixed data'!$C$7</f>
        <v>-6.572348776021262E-4</v>
      </c>
      <c r="AR37" s="34">
        <f>$L$28/'Fixed data'!$C$7</f>
        <v>-6.572348776021262E-4</v>
      </c>
      <c r="AS37" s="34">
        <f>$L$28/'Fixed data'!$C$7</f>
        <v>-6.572348776021262E-4</v>
      </c>
      <c r="AT37" s="34">
        <f>$L$28/'Fixed data'!$C$7</f>
        <v>-6.572348776021262E-4</v>
      </c>
      <c r="AU37" s="34">
        <f>$L$28/'Fixed data'!$C$7</f>
        <v>-6.572348776021262E-4</v>
      </c>
      <c r="AV37" s="34">
        <f>$L$28/'Fixed data'!$C$7</f>
        <v>-6.572348776021262E-4</v>
      </c>
      <c r="AW37" s="34">
        <f>$L$28/'Fixed data'!$C$7</f>
        <v>-6.572348776021262E-4</v>
      </c>
      <c r="AX37" s="34">
        <f>$L$28/'Fixed data'!$C$7</f>
        <v>-6.572348776021262E-4</v>
      </c>
      <c r="AY37" s="34">
        <f>$L$28/'Fixed data'!$C$7</f>
        <v>-6.572348776021262E-4</v>
      </c>
      <c r="AZ37" s="34">
        <f>$L$28/'Fixed data'!$C$7</f>
        <v>-6.572348776021262E-4</v>
      </c>
      <c r="BA37" s="34">
        <f>$L$28/'Fixed data'!$C$7</f>
        <v>-6.572348776021262E-4</v>
      </c>
      <c r="BB37" s="34">
        <f>$L$28/'Fixed data'!$C$7</f>
        <v>-6.572348776021262E-4</v>
      </c>
      <c r="BC37" s="34">
        <f>$L$28/'Fixed data'!$C$7</f>
        <v>-6.572348776021262E-4</v>
      </c>
      <c r="BD37" s="34">
        <f>$L$28/'Fixed data'!$C$7</f>
        <v>-6.572348776021262E-4</v>
      </c>
    </row>
    <row r="38" spans="1:57" ht="16.5" hidden="1" customHeight="1" outlineLevel="1">
      <c r="A38" s="116"/>
      <c r="B38" s="9" t="s">
        <v>110</v>
      </c>
      <c r="C38" s="11" t="s">
        <v>132</v>
      </c>
      <c r="D38" s="9" t="s">
        <v>40</v>
      </c>
      <c r="F38" s="34"/>
      <c r="G38" s="34"/>
      <c r="H38" s="34"/>
      <c r="I38" s="34"/>
      <c r="J38" s="34"/>
      <c r="K38" s="34"/>
      <c r="L38" s="34"/>
      <c r="M38" s="34"/>
      <c r="N38" s="34">
        <f>$M$28/'Fixed data'!$C$7</f>
        <v>-6.5955555555555548E-4</v>
      </c>
      <c r="O38" s="34">
        <f>$M$28/'Fixed data'!$C$7</f>
        <v>-6.5955555555555548E-4</v>
      </c>
      <c r="P38" s="34">
        <f>$M$28/'Fixed data'!$C$7</f>
        <v>-6.5955555555555548E-4</v>
      </c>
      <c r="Q38" s="34">
        <f>$M$28/'Fixed data'!$C$7</f>
        <v>-6.5955555555555548E-4</v>
      </c>
      <c r="R38" s="34">
        <f>$M$28/'Fixed data'!$C$7</f>
        <v>-6.5955555555555548E-4</v>
      </c>
      <c r="S38" s="34">
        <f>$M$28/'Fixed data'!$C$7</f>
        <v>-6.5955555555555548E-4</v>
      </c>
      <c r="T38" s="34">
        <f>$M$28/'Fixed data'!$C$7</f>
        <v>-6.5955555555555548E-4</v>
      </c>
      <c r="U38" s="34">
        <f>$M$28/'Fixed data'!$C$7</f>
        <v>-6.5955555555555548E-4</v>
      </c>
      <c r="V38" s="34">
        <f>$M$28/'Fixed data'!$C$7</f>
        <v>-6.5955555555555548E-4</v>
      </c>
      <c r="W38" s="34">
        <f>$M$28/'Fixed data'!$C$7</f>
        <v>-6.5955555555555548E-4</v>
      </c>
      <c r="X38" s="34">
        <f>$M$28/'Fixed data'!$C$7</f>
        <v>-6.5955555555555548E-4</v>
      </c>
      <c r="Y38" s="34">
        <f>$M$28/'Fixed data'!$C$7</f>
        <v>-6.5955555555555548E-4</v>
      </c>
      <c r="Z38" s="34">
        <f>$M$28/'Fixed data'!$C$7</f>
        <v>-6.5955555555555548E-4</v>
      </c>
      <c r="AA38" s="34">
        <f>$M$28/'Fixed data'!$C$7</f>
        <v>-6.5955555555555548E-4</v>
      </c>
      <c r="AB38" s="34">
        <f>$M$28/'Fixed data'!$C$7</f>
        <v>-6.5955555555555548E-4</v>
      </c>
      <c r="AC38" s="34">
        <f>$M$28/'Fixed data'!$C$7</f>
        <v>-6.5955555555555548E-4</v>
      </c>
      <c r="AD38" s="34">
        <f>$M$28/'Fixed data'!$C$7</f>
        <v>-6.5955555555555548E-4</v>
      </c>
      <c r="AE38" s="34">
        <f>$M$28/'Fixed data'!$C$7</f>
        <v>-6.5955555555555548E-4</v>
      </c>
      <c r="AF38" s="34">
        <f>$M$28/'Fixed data'!$C$7</f>
        <v>-6.5955555555555548E-4</v>
      </c>
      <c r="AG38" s="34">
        <f>$M$28/'Fixed data'!$C$7</f>
        <v>-6.5955555555555548E-4</v>
      </c>
      <c r="AH38" s="34">
        <f>$M$28/'Fixed data'!$C$7</f>
        <v>-6.5955555555555548E-4</v>
      </c>
      <c r="AI38" s="34">
        <f>$M$28/'Fixed data'!$C$7</f>
        <v>-6.5955555555555548E-4</v>
      </c>
      <c r="AJ38" s="34">
        <f>$M$28/'Fixed data'!$C$7</f>
        <v>-6.5955555555555548E-4</v>
      </c>
      <c r="AK38" s="34">
        <f>$M$28/'Fixed data'!$C$7</f>
        <v>-6.5955555555555548E-4</v>
      </c>
      <c r="AL38" s="34">
        <f>$M$28/'Fixed data'!$C$7</f>
        <v>-6.5955555555555548E-4</v>
      </c>
      <c r="AM38" s="34">
        <f>$M$28/'Fixed data'!$C$7</f>
        <v>-6.5955555555555548E-4</v>
      </c>
      <c r="AN38" s="34">
        <f>$M$28/'Fixed data'!$C$7</f>
        <v>-6.5955555555555548E-4</v>
      </c>
      <c r="AO38" s="34">
        <f>$M$28/'Fixed data'!$C$7</f>
        <v>-6.5955555555555548E-4</v>
      </c>
      <c r="AP38" s="34">
        <f>$M$28/'Fixed data'!$C$7</f>
        <v>-6.5955555555555548E-4</v>
      </c>
      <c r="AQ38" s="34">
        <f>$M$28/'Fixed data'!$C$7</f>
        <v>-6.5955555555555548E-4</v>
      </c>
      <c r="AR38" s="34">
        <f>$M$28/'Fixed data'!$C$7</f>
        <v>-6.5955555555555548E-4</v>
      </c>
      <c r="AS38" s="34">
        <f>$M$28/'Fixed data'!$C$7</f>
        <v>-6.5955555555555548E-4</v>
      </c>
      <c r="AT38" s="34">
        <f>$M$28/'Fixed data'!$C$7</f>
        <v>-6.5955555555555548E-4</v>
      </c>
      <c r="AU38" s="34">
        <f>$M$28/'Fixed data'!$C$7</f>
        <v>-6.5955555555555548E-4</v>
      </c>
      <c r="AV38" s="34">
        <f>$M$28/'Fixed data'!$C$7</f>
        <v>-6.5955555555555548E-4</v>
      </c>
      <c r="AW38" s="34">
        <f>$M$28/'Fixed data'!$C$7</f>
        <v>-6.5955555555555548E-4</v>
      </c>
      <c r="AX38" s="34">
        <f>$M$28/'Fixed data'!$C$7</f>
        <v>-6.5955555555555548E-4</v>
      </c>
      <c r="AY38" s="34">
        <f>$M$28/'Fixed data'!$C$7</f>
        <v>-6.5955555555555548E-4</v>
      </c>
      <c r="AZ38" s="34">
        <f>$M$28/'Fixed data'!$C$7</f>
        <v>-6.5955555555555548E-4</v>
      </c>
      <c r="BA38" s="34">
        <f>$M$28/'Fixed data'!$C$7</f>
        <v>-6.5955555555555548E-4</v>
      </c>
      <c r="BB38" s="34">
        <f>$M$28/'Fixed data'!$C$7</f>
        <v>-6.5955555555555548E-4</v>
      </c>
      <c r="BC38" s="34">
        <f>$M$28/'Fixed data'!$C$7</f>
        <v>-6.5955555555555548E-4</v>
      </c>
      <c r="BD38" s="34">
        <f>$M$28/'Fixed data'!$C$7</f>
        <v>-6.5955555555555548E-4</v>
      </c>
      <c r="BE38" s="34"/>
    </row>
    <row r="39" spans="1:57" ht="16.5" hidden="1" customHeight="1" outlineLevel="1">
      <c r="A39" s="116"/>
      <c r="B39" s="9" t="s">
        <v>111</v>
      </c>
      <c r="C39" s="11" t="s">
        <v>133</v>
      </c>
      <c r="D39" s="9" t="s">
        <v>40</v>
      </c>
      <c r="F39" s="34"/>
      <c r="G39" s="34"/>
      <c r="H39" s="34"/>
      <c r="I39" s="34"/>
      <c r="J39" s="34"/>
      <c r="K39" s="34"/>
      <c r="L39" s="34"/>
      <c r="M39" s="34"/>
      <c r="N39" s="34"/>
      <c r="O39" s="34">
        <f>$N$28/'Fixed data'!$C$7</f>
        <v>-6.5955555555555548E-4</v>
      </c>
      <c r="P39" s="34">
        <f>$N$28/'Fixed data'!$C$7</f>
        <v>-6.5955555555555548E-4</v>
      </c>
      <c r="Q39" s="34">
        <f>$N$28/'Fixed data'!$C$7</f>
        <v>-6.5955555555555548E-4</v>
      </c>
      <c r="R39" s="34">
        <f>$N$28/'Fixed data'!$C$7</f>
        <v>-6.5955555555555548E-4</v>
      </c>
      <c r="S39" s="34">
        <f>$N$28/'Fixed data'!$C$7</f>
        <v>-6.5955555555555548E-4</v>
      </c>
      <c r="T39" s="34">
        <f>$N$28/'Fixed data'!$C$7</f>
        <v>-6.5955555555555548E-4</v>
      </c>
      <c r="U39" s="34">
        <f>$N$28/'Fixed data'!$C$7</f>
        <v>-6.5955555555555548E-4</v>
      </c>
      <c r="V39" s="34">
        <f>$N$28/'Fixed data'!$C$7</f>
        <v>-6.5955555555555548E-4</v>
      </c>
      <c r="W39" s="34">
        <f>$N$28/'Fixed data'!$C$7</f>
        <v>-6.5955555555555548E-4</v>
      </c>
      <c r="X39" s="34">
        <f>$N$28/'Fixed data'!$C$7</f>
        <v>-6.5955555555555548E-4</v>
      </c>
      <c r="Y39" s="34">
        <f>$N$28/'Fixed data'!$C$7</f>
        <v>-6.5955555555555548E-4</v>
      </c>
      <c r="Z39" s="34">
        <f>$N$28/'Fixed data'!$C$7</f>
        <v>-6.5955555555555548E-4</v>
      </c>
      <c r="AA39" s="34">
        <f>$N$28/'Fixed data'!$C$7</f>
        <v>-6.5955555555555548E-4</v>
      </c>
      <c r="AB39" s="34">
        <f>$N$28/'Fixed data'!$C$7</f>
        <v>-6.5955555555555548E-4</v>
      </c>
      <c r="AC39" s="34">
        <f>$N$28/'Fixed data'!$C$7</f>
        <v>-6.5955555555555548E-4</v>
      </c>
      <c r="AD39" s="34">
        <f>$N$28/'Fixed data'!$C$7</f>
        <v>-6.5955555555555548E-4</v>
      </c>
      <c r="AE39" s="34">
        <f>$N$28/'Fixed data'!$C$7</f>
        <v>-6.5955555555555548E-4</v>
      </c>
      <c r="AF39" s="34">
        <f>$N$28/'Fixed data'!$C$7</f>
        <v>-6.5955555555555548E-4</v>
      </c>
      <c r="AG39" s="34">
        <f>$N$28/'Fixed data'!$C$7</f>
        <v>-6.5955555555555548E-4</v>
      </c>
      <c r="AH39" s="34">
        <f>$N$28/'Fixed data'!$C$7</f>
        <v>-6.5955555555555548E-4</v>
      </c>
      <c r="AI39" s="34">
        <f>$N$28/'Fixed data'!$C$7</f>
        <v>-6.5955555555555548E-4</v>
      </c>
      <c r="AJ39" s="34">
        <f>$N$28/'Fixed data'!$C$7</f>
        <v>-6.5955555555555548E-4</v>
      </c>
      <c r="AK39" s="34">
        <f>$N$28/'Fixed data'!$C$7</f>
        <v>-6.5955555555555548E-4</v>
      </c>
      <c r="AL39" s="34">
        <f>$N$28/'Fixed data'!$C$7</f>
        <v>-6.5955555555555548E-4</v>
      </c>
      <c r="AM39" s="34">
        <f>$N$28/'Fixed data'!$C$7</f>
        <v>-6.5955555555555548E-4</v>
      </c>
      <c r="AN39" s="34">
        <f>$N$28/'Fixed data'!$C$7</f>
        <v>-6.5955555555555548E-4</v>
      </c>
      <c r="AO39" s="34">
        <f>$N$28/'Fixed data'!$C$7</f>
        <v>-6.5955555555555548E-4</v>
      </c>
      <c r="AP39" s="34">
        <f>$N$28/'Fixed data'!$C$7</f>
        <v>-6.5955555555555548E-4</v>
      </c>
      <c r="AQ39" s="34">
        <f>$N$28/'Fixed data'!$C$7</f>
        <v>-6.5955555555555548E-4</v>
      </c>
      <c r="AR39" s="34">
        <f>$N$28/'Fixed data'!$C$7</f>
        <v>-6.5955555555555548E-4</v>
      </c>
      <c r="AS39" s="34">
        <f>$N$28/'Fixed data'!$C$7</f>
        <v>-6.5955555555555548E-4</v>
      </c>
      <c r="AT39" s="34">
        <f>$N$28/'Fixed data'!$C$7</f>
        <v>-6.5955555555555548E-4</v>
      </c>
      <c r="AU39" s="34">
        <f>$N$28/'Fixed data'!$C$7</f>
        <v>-6.5955555555555548E-4</v>
      </c>
      <c r="AV39" s="34">
        <f>$N$28/'Fixed data'!$C$7</f>
        <v>-6.5955555555555548E-4</v>
      </c>
      <c r="AW39" s="34">
        <f>$N$28/'Fixed data'!$C$7</f>
        <v>-6.5955555555555548E-4</v>
      </c>
      <c r="AX39" s="34">
        <f>$N$28/'Fixed data'!$C$7</f>
        <v>-6.5955555555555548E-4</v>
      </c>
      <c r="AY39" s="34">
        <f>$N$28/'Fixed data'!$C$7</f>
        <v>-6.5955555555555548E-4</v>
      </c>
      <c r="AZ39" s="34">
        <f>$N$28/'Fixed data'!$C$7</f>
        <v>-6.5955555555555548E-4</v>
      </c>
      <c r="BA39" s="34">
        <f>$N$28/'Fixed data'!$C$7</f>
        <v>-6.5955555555555548E-4</v>
      </c>
      <c r="BB39" s="34">
        <f>$N$28/'Fixed data'!$C$7</f>
        <v>-6.5955555555555548E-4</v>
      </c>
      <c r="BC39" s="34">
        <f>$N$28/'Fixed data'!$C$7</f>
        <v>-6.5955555555555548E-4</v>
      </c>
      <c r="BD39" s="34">
        <f>$N$28/'Fixed data'!$C$7</f>
        <v>-6.5955555555555548E-4</v>
      </c>
    </row>
    <row r="40" spans="1:57" ht="16.5" hidden="1" customHeight="1" outlineLevel="1">
      <c r="A40" s="116"/>
      <c r="B40" s="9" t="s">
        <v>112</v>
      </c>
      <c r="C40" s="11" t="s">
        <v>134</v>
      </c>
      <c r="D40" s="9" t="s">
        <v>40</v>
      </c>
      <c r="F40" s="34"/>
      <c r="G40" s="34"/>
      <c r="H40" s="34"/>
      <c r="I40" s="34"/>
      <c r="J40" s="34"/>
      <c r="K40" s="34"/>
      <c r="L40" s="34"/>
      <c r="M40" s="34"/>
      <c r="N40" s="34"/>
      <c r="O40" s="34"/>
      <c r="P40" s="34">
        <f>$O$28/'Fixed data'!$C$7</f>
        <v>-6.5955555555555548E-4</v>
      </c>
      <c r="Q40" s="34">
        <f>$O$28/'Fixed data'!$C$7</f>
        <v>-6.5955555555555548E-4</v>
      </c>
      <c r="R40" s="34">
        <f>$O$28/'Fixed data'!$C$7</f>
        <v>-6.5955555555555548E-4</v>
      </c>
      <c r="S40" s="34">
        <f>$O$28/'Fixed data'!$C$7</f>
        <v>-6.5955555555555548E-4</v>
      </c>
      <c r="T40" s="34">
        <f>$O$28/'Fixed data'!$C$7</f>
        <v>-6.5955555555555548E-4</v>
      </c>
      <c r="U40" s="34">
        <f>$O$28/'Fixed data'!$C$7</f>
        <v>-6.5955555555555548E-4</v>
      </c>
      <c r="V40" s="34">
        <f>$O$28/'Fixed data'!$C$7</f>
        <v>-6.5955555555555548E-4</v>
      </c>
      <c r="W40" s="34">
        <f>$O$28/'Fixed data'!$C$7</f>
        <v>-6.5955555555555548E-4</v>
      </c>
      <c r="X40" s="34">
        <f>$O$28/'Fixed data'!$C$7</f>
        <v>-6.5955555555555548E-4</v>
      </c>
      <c r="Y40" s="34">
        <f>$O$28/'Fixed data'!$C$7</f>
        <v>-6.5955555555555548E-4</v>
      </c>
      <c r="Z40" s="34">
        <f>$O$28/'Fixed data'!$C$7</f>
        <v>-6.5955555555555548E-4</v>
      </c>
      <c r="AA40" s="34">
        <f>$O$28/'Fixed data'!$C$7</f>
        <v>-6.5955555555555548E-4</v>
      </c>
      <c r="AB40" s="34">
        <f>$O$28/'Fixed data'!$C$7</f>
        <v>-6.5955555555555548E-4</v>
      </c>
      <c r="AC40" s="34">
        <f>$O$28/'Fixed data'!$C$7</f>
        <v>-6.5955555555555548E-4</v>
      </c>
      <c r="AD40" s="34">
        <f>$O$28/'Fixed data'!$C$7</f>
        <v>-6.5955555555555548E-4</v>
      </c>
      <c r="AE40" s="34">
        <f>$O$28/'Fixed data'!$C$7</f>
        <v>-6.5955555555555548E-4</v>
      </c>
      <c r="AF40" s="34">
        <f>$O$28/'Fixed data'!$C$7</f>
        <v>-6.5955555555555548E-4</v>
      </c>
      <c r="AG40" s="34">
        <f>$O$28/'Fixed data'!$C$7</f>
        <v>-6.5955555555555548E-4</v>
      </c>
      <c r="AH40" s="34">
        <f>$O$28/'Fixed data'!$C$7</f>
        <v>-6.5955555555555548E-4</v>
      </c>
      <c r="AI40" s="34">
        <f>$O$28/'Fixed data'!$C$7</f>
        <v>-6.5955555555555548E-4</v>
      </c>
      <c r="AJ40" s="34">
        <f>$O$28/'Fixed data'!$C$7</f>
        <v>-6.5955555555555548E-4</v>
      </c>
      <c r="AK40" s="34">
        <f>$O$28/'Fixed data'!$C$7</f>
        <v>-6.5955555555555548E-4</v>
      </c>
      <c r="AL40" s="34">
        <f>$O$28/'Fixed data'!$C$7</f>
        <v>-6.5955555555555548E-4</v>
      </c>
      <c r="AM40" s="34">
        <f>$O$28/'Fixed data'!$C$7</f>
        <v>-6.5955555555555548E-4</v>
      </c>
      <c r="AN40" s="34">
        <f>$O$28/'Fixed data'!$C$7</f>
        <v>-6.5955555555555548E-4</v>
      </c>
      <c r="AO40" s="34">
        <f>$O$28/'Fixed data'!$C$7</f>
        <v>-6.5955555555555548E-4</v>
      </c>
      <c r="AP40" s="34">
        <f>$O$28/'Fixed data'!$C$7</f>
        <v>-6.5955555555555548E-4</v>
      </c>
      <c r="AQ40" s="34">
        <f>$O$28/'Fixed data'!$C$7</f>
        <v>-6.5955555555555548E-4</v>
      </c>
      <c r="AR40" s="34">
        <f>$O$28/'Fixed data'!$C$7</f>
        <v>-6.5955555555555548E-4</v>
      </c>
      <c r="AS40" s="34">
        <f>$O$28/'Fixed data'!$C$7</f>
        <v>-6.5955555555555548E-4</v>
      </c>
      <c r="AT40" s="34">
        <f>$O$28/'Fixed data'!$C$7</f>
        <v>-6.5955555555555548E-4</v>
      </c>
      <c r="AU40" s="34">
        <f>$O$28/'Fixed data'!$C$7</f>
        <v>-6.5955555555555548E-4</v>
      </c>
      <c r="AV40" s="34">
        <f>$O$28/'Fixed data'!$C$7</f>
        <v>-6.5955555555555548E-4</v>
      </c>
      <c r="AW40" s="34">
        <f>$O$28/'Fixed data'!$C$7</f>
        <v>-6.5955555555555548E-4</v>
      </c>
      <c r="AX40" s="34">
        <f>$O$28/'Fixed data'!$C$7</f>
        <v>-6.5955555555555548E-4</v>
      </c>
      <c r="AY40" s="34">
        <f>$O$28/'Fixed data'!$C$7</f>
        <v>-6.5955555555555548E-4</v>
      </c>
      <c r="AZ40" s="34">
        <f>$O$28/'Fixed data'!$C$7</f>
        <v>-6.5955555555555548E-4</v>
      </c>
      <c r="BA40" s="34">
        <f>$O$28/'Fixed data'!$C$7</f>
        <v>-6.5955555555555548E-4</v>
      </c>
      <c r="BB40" s="34">
        <f>$O$28/'Fixed data'!$C$7</f>
        <v>-6.5955555555555548E-4</v>
      </c>
      <c r="BC40" s="34">
        <f>$O$28/'Fixed data'!$C$7</f>
        <v>-6.5955555555555548E-4</v>
      </c>
      <c r="BD40" s="34">
        <f>$O$28/'Fixed data'!$C$7</f>
        <v>-6.5955555555555548E-4</v>
      </c>
    </row>
    <row r="41" spans="1:57" ht="16.5" hidden="1" customHeight="1" outlineLevel="1">
      <c r="A41" s="116"/>
      <c r="B41" s="9" t="s">
        <v>113</v>
      </c>
      <c r="C41" s="11" t="s">
        <v>135</v>
      </c>
      <c r="D41" s="9" t="s">
        <v>40</v>
      </c>
      <c r="F41" s="34"/>
      <c r="G41" s="34"/>
      <c r="H41" s="34"/>
      <c r="I41" s="34"/>
      <c r="J41" s="34"/>
      <c r="K41" s="34"/>
      <c r="L41" s="34"/>
      <c r="M41" s="34"/>
      <c r="N41" s="34"/>
      <c r="O41" s="34"/>
      <c r="P41" s="34"/>
      <c r="Q41" s="34">
        <f>$P$28/'Fixed data'!$C$7</f>
        <v>-6.5955555555555548E-4</v>
      </c>
      <c r="R41" s="34">
        <f>$P$28/'Fixed data'!$C$7</f>
        <v>-6.5955555555555548E-4</v>
      </c>
      <c r="S41" s="34">
        <f>$P$28/'Fixed data'!$C$7</f>
        <v>-6.5955555555555548E-4</v>
      </c>
      <c r="T41" s="34">
        <f>$P$28/'Fixed data'!$C$7</f>
        <v>-6.5955555555555548E-4</v>
      </c>
      <c r="U41" s="34">
        <f>$P$28/'Fixed data'!$C$7</f>
        <v>-6.5955555555555548E-4</v>
      </c>
      <c r="V41" s="34">
        <f>$P$28/'Fixed data'!$C$7</f>
        <v>-6.5955555555555548E-4</v>
      </c>
      <c r="W41" s="34">
        <f>$P$28/'Fixed data'!$C$7</f>
        <v>-6.5955555555555548E-4</v>
      </c>
      <c r="X41" s="34">
        <f>$P$28/'Fixed data'!$C$7</f>
        <v>-6.5955555555555548E-4</v>
      </c>
      <c r="Y41" s="34">
        <f>$P$28/'Fixed data'!$C$7</f>
        <v>-6.5955555555555548E-4</v>
      </c>
      <c r="Z41" s="34">
        <f>$P$28/'Fixed data'!$C$7</f>
        <v>-6.5955555555555548E-4</v>
      </c>
      <c r="AA41" s="34">
        <f>$P$28/'Fixed data'!$C$7</f>
        <v>-6.5955555555555548E-4</v>
      </c>
      <c r="AB41" s="34">
        <f>$P$28/'Fixed data'!$C$7</f>
        <v>-6.5955555555555548E-4</v>
      </c>
      <c r="AC41" s="34">
        <f>$P$28/'Fixed data'!$C$7</f>
        <v>-6.5955555555555548E-4</v>
      </c>
      <c r="AD41" s="34">
        <f>$P$28/'Fixed data'!$C$7</f>
        <v>-6.5955555555555548E-4</v>
      </c>
      <c r="AE41" s="34">
        <f>$P$28/'Fixed data'!$C$7</f>
        <v>-6.5955555555555548E-4</v>
      </c>
      <c r="AF41" s="34">
        <f>$P$28/'Fixed data'!$C$7</f>
        <v>-6.5955555555555548E-4</v>
      </c>
      <c r="AG41" s="34">
        <f>$P$28/'Fixed data'!$C$7</f>
        <v>-6.5955555555555548E-4</v>
      </c>
      <c r="AH41" s="34">
        <f>$P$28/'Fixed data'!$C$7</f>
        <v>-6.5955555555555548E-4</v>
      </c>
      <c r="AI41" s="34">
        <f>$P$28/'Fixed data'!$C$7</f>
        <v>-6.5955555555555548E-4</v>
      </c>
      <c r="AJ41" s="34">
        <f>$P$28/'Fixed data'!$C$7</f>
        <v>-6.5955555555555548E-4</v>
      </c>
      <c r="AK41" s="34">
        <f>$P$28/'Fixed data'!$C$7</f>
        <v>-6.5955555555555548E-4</v>
      </c>
      <c r="AL41" s="34">
        <f>$P$28/'Fixed data'!$C$7</f>
        <v>-6.5955555555555548E-4</v>
      </c>
      <c r="AM41" s="34">
        <f>$P$28/'Fixed data'!$C$7</f>
        <v>-6.5955555555555548E-4</v>
      </c>
      <c r="AN41" s="34">
        <f>$P$28/'Fixed data'!$C$7</f>
        <v>-6.5955555555555548E-4</v>
      </c>
      <c r="AO41" s="34">
        <f>$P$28/'Fixed data'!$C$7</f>
        <v>-6.5955555555555548E-4</v>
      </c>
      <c r="AP41" s="34">
        <f>$P$28/'Fixed data'!$C$7</f>
        <v>-6.5955555555555548E-4</v>
      </c>
      <c r="AQ41" s="34">
        <f>$P$28/'Fixed data'!$C$7</f>
        <v>-6.5955555555555548E-4</v>
      </c>
      <c r="AR41" s="34">
        <f>$P$28/'Fixed data'!$C$7</f>
        <v>-6.5955555555555548E-4</v>
      </c>
      <c r="AS41" s="34">
        <f>$P$28/'Fixed data'!$C$7</f>
        <v>-6.5955555555555548E-4</v>
      </c>
      <c r="AT41" s="34">
        <f>$P$28/'Fixed data'!$C$7</f>
        <v>-6.5955555555555548E-4</v>
      </c>
      <c r="AU41" s="34">
        <f>$P$28/'Fixed data'!$C$7</f>
        <v>-6.5955555555555548E-4</v>
      </c>
      <c r="AV41" s="34">
        <f>$P$28/'Fixed data'!$C$7</f>
        <v>-6.5955555555555548E-4</v>
      </c>
      <c r="AW41" s="34">
        <f>$P$28/'Fixed data'!$C$7</f>
        <v>-6.5955555555555548E-4</v>
      </c>
      <c r="AX41" s="34">
        <f>$P$28/'Fixed data'!$C$7</f>
        <v>-6.5955555555555548E-4</v>
      </c>
      <c r="AY41" s="34">
        <f>$P$28/'Fixed data'!$C$7</f>
        <v>-6.5955555555555548E-4</v>
      </c>
      <c r="AZ41" s="34">
        <f>$P$28/'Fixed data'!$C$7</f>
        <v>-6.5955555555555548E-4</v>
      </c>
      <c r="BA41" s="34">
        <f>$P$28/'Fixed data'!$C$7</f>
        <v>-6.5955555555555548E-4</v>
      </c>
      <c r="BB41" s="34">
        <f>$P$28/'Fixed data'!$C$7</f>
        <v>-6.5955555555555548E-4</v>
      </c>
      <c r="BC41" s="34">
        <f>$P$28/'Fixed data'!$C$7</f>
        <v>-6.5955555555555548E-4</v>
      </c>
      <c r="BD41" s="34">
        <f>$P$28/'Fixed data'!$C$7</f>
        <v>-6.5955555555555548E-4</v>
      </c>
    </row>
    <row r="42" spans="1:57" ht="16.5" hidden="1" customHeight="1" outlineLevel="1">
      <c r="A42" s="116"/>
      <c r="B42" s="9" t="s">
        <v>114</v>
      </c>
      <c r="C42" s="11" t="s">
        <v>136</v>
      </c>
      <c r="D42" s="9" t="s">
        <v>40</v>
      </c>
      <c r="F42" s="34"/>
      <c r="G42" s="34"/>
      <c r="H42" s="34"/>
      <c r="I42" s="34"/>
      <c r="J42" s="34"/>
      <c r="K42" s="34"/>
      <c r="L42" s="34"/>
      <c r="M42" s="34"/>
      <c r="N42" s="34"/>
      <c r="O42" s="34"/>
      <c r="P42" s="34"/>
      <c r="Q42" s="34"/>
      <c r="R42" s="34">
        <f>$Q$28/'Fixed data'!$C$7</f>
        <v>-6.5955555555555548E-4</v>
      </c>
      <c r="S42" s="34">
        <f>$Q$28/'Fixed data'!$C$7</f>
        <v>-6.5955555555555548E-4</v>
      </c>
      <c r="T42" s="34">
        <f>$Q$28/'Fixed data'!$C$7</f>
        <v>-6.5955555555555548E-4</v>
      </c>
      <c r="U42" s="34">
        <f>$Q$28/'Fixed data'!$C$7</f>
        <v>-6.5955555555555548E-4</v>
      </c>
      <c r="V42" s="34">
        <f>$Q$28/'Fixed data'!$C$7</f>
        <v>-6.5955555555555548E-4</v>
      </c>
      <c r="W42" s="34">
        <f>$Q$28/'Fixed data'!$C$7</f>
        <v>-6.5955555555555548E-4</v>
      </c>
      <c r="X42" s="34">
        <f>$Q$28/'Fixed data'!$C$7</f>
        <v>-6.5955555555555548E-4</v>
      </c>
      <c r="Y42" s="34">
        <f>$Q$28/'Fixed data'!$C$7</f>
        <v>-6.5955555555555548E-4</v>
      </c>
      <c r="Z42" s="34">
        <f>$Q$28/'Fixed data'!$C$7</f>
        <v>-6.5955555555555548E-4</v>
      </c>
      <c r="AA42" s="34">
        <f>$Q$28/'Fixed data'!$C$7</f>
        <v>-6.5955555555555548E-4</v>
      </c>
      <c r="AB42" s="34">
        <f>$Q$28/'Fixed data'!$C$7</f>
        <v>-6.5955555555555548E-4</v>
      </c>
      <c r="AC42" s="34">
        <f>$Q$28/'Fixed data'!$C$7</f>
        <v>-6.5955555555555548E-4</v>
      </c>
      <c r="AD42" s="34">
        <f>$Q$28/'Fixed data'!$C$7</f>
        <v>-6.5955555555555548E-4</v>
      </c>
      <c r="AE42" s="34">
        <f>$Q$28/'Fixed data'!$C$7</f>
        <v>-6.5955555555555548E-4</v>
      </c>
      <c r="AF42" s="34">
        <f>$Q$28/'Fixed data'!$C$7</f>
        <v>-6.5955555555555548E-4</v>
      </c>
      <c r="AG42" s="34">
        <f>$Q$28/'Fixed data'!$C$7</f>
        <v>-6.5955555555555548E-4</v>
      </c>
      <c r="AH42" s="34">
        <f>$Q$28/'Fixed data'!$C$7</f>
        <v>-6.5955555555555548E-4</v>
      </c>
      <c r="AI42" s="34">
        <f>$Q$28/'Fixed data'!$C$7</f>
        <v>-6.5955555555555548E-4</v>
      </c>
      <c r="AJ42" s="34">
        <f>$Q$28/'Fixed data'!$C$7</f>
        <v>-6.5955555555555548E-4</v>
      </c>
      <c r="AK42" s="34">
        <f>$Q$28/'Fixed data'!$C$7</f>
        <v>-6.5955555555555548E-4</v>
      </c>
      <c r="AL42" s="34">
        <f>$Q$28/'Fixed data'!$C$7</f>
        <v>-6.5955555555555548E-4</v>
      </c>
      <c r="AM42" s="34">
        <f>$Q$28/'Fixed data'!$C$7</f>
        <v>-6.5955555555555548E-4</v>
      </c>
      <c r="AN42" s="34">
        <f>$Q$28/'Fixed data'!$C$7</f>
        <v>-6.5955555555555548E-4</v>
      </c>
      <c r="AO42" s="34">
        <f>$Q$28/'Fixed data'!$C$7</f>
        <v>-6.5955555555555548E-4</v>
      </c>
      <c r="AP42" s="34">
        <f>$Q$28/'Fixed data'!$C$7</f>
        <v>-6.5955555555555548E-4</v>
      </c>
      <c r="AQ42" s="34">
        <f>$Q$28/'Fixed data'!$C$7</f>
        <v>-6.5955555555555548E-4</v>
      </c>
      <c r="AR42" s="34">
        <f>$Q$28/'Fixed data'!$C$7</f>
        <v>-6.5955555555555548E-4</v>
      </c>
      <c r="AS42" s="34">
        <f>$Q$28/'Fixed data'!$C$7</f>
        <v>-6.5955555555555548E-4</v>
      </c>
      <c r="AT42" s="34">
        <f>$Q$28/'Fixed data'!$C$7</f>
        <v>-6.5955555555555548E-4</v>
      </c>
      <c r="AU42" s="34">
        <f>$Q$28/'Fixed data'!$C$7</f>
        <v>-6.5955555555555548E-4</v>
      </c>
      <c r="AV42" s="34">
        <f>$Q$28/'Fixed data'!$C$7</f>
        <v>-6.5955555555555548E-4</v>
      </c>
      <c r="AW42" s="34">
        <f>$Q$28/'Fixed data'!$C$7</f>
        <v>-6.5955555555555548E-4</v>
      </c>
      <c r="AX42" s="34">
        <f>$Q$28/'Fixed data'!$C$7</f>
        <v>-6.5955555555555548E-4</v>
      </c>
      <c r="AY42" s="34">
        <f>$Q$28/'Fixed data'!$C$7</f>
        <v>-6.5955555555555548E-4</v>
      </c>
      <c r="AZ42" s="34">
        <f>$Q$28/'Fixed data'!$C$7</f>
        <v>-6.5955555555555548E-4</v>
      </c>
      <c r="BA42" s="34">
        <f>$Q$28/'Fixed data'!$C$7</f>
        <v>-6.5955555555555548E-4</v>
      </c>
      <c r="BB42" s="34">
        <f>$Q$28/'Fixed data'!$C$7</f>
        <v>-6.5955555555555548E-4</v>
      </c>
      <c r="BC42" s="34">
        <f>$Q$28/'Fixed data'!$C$7</f>
        <v>-6.5955555555555548E-4</v>
      </c>
      <c r="BD42" s="34">
        <f>$Q$28/'Fixed data'!$C$7</f>
        <v>-6.5955555555555548E-4</v>
      </c>
    </row>
    <row r="43" spans="1:57" ht="16.5" hidden="1" customHeight="1" outlineLevel="1">
      <c r="A43" s="116"/>
      <c r="B43" s="9" t="s">
        <v>115</v>
      </c>
      <c r="C43" s="11" t="s">
        <v>137</v>
      </c>
      <c r="D43" s="9" t="s">
        <v>40</v>
      </c>
      <c r="F43" s="34"/>
      <c r="G43" s="34"/>
      <c r="H43" s="34"/>
      <c r="I43" s="34"/>
      <c r="J43" s="34"/>
      <c r="K43" s="34"/>
      <c r="L43" s="34"/>
      <c r="M43" s="34"/>
      <c r="N43" s="34"/>
      <c r="O43" s="34"/>
      <c r="P43" s="34"/>
      <c r="Q43" s="34"/>
      <c r="R43" s="34"/>
      <c r="S43" s="34">
        <f>$R$28/'Fixed data'!$C$7</f>
        <v>-6.5955555555555548E-4</v>
      </c>
      <c r="T43" s="34">
        <f>$R$28/'Fixed data'!$C$7</f>
        <v>-6.5955555555555548E-4</v>
      </c>
      <c r="U43" s="34">
        <f>$R$28/'Fixed data'!$C$7</f>
        <v>-6.5955555555555548E-4</v>
      </c>
      <c r="V43" s="34">
        <f>$R$28/'Fixed data'!$C$7</f>
        <v>-6.5955555555555548E-4</v>
      </c>
      <c r="W43" s="34">
        <f>$R$28/'Fixed data'!$C$7</f>
        <v>-6.5955555555555548E-4</v>
      </c>
      <c r="X43" s="34">
        <f>$R$28/'Fixed data'!$C$7</f>
        <v>-6.5955555555555548E-4</v>
      </c>
      <c r="Y43" s="34">
        <f>$R$28/'Fixed data'!$C$7</f>
        <v>-6.5955555555555548E-4</v>
      </c>
      <c r="Z43" s="34">
        <f>$R$28/'Fixed data'!$C$7</f>
        <v>-6.5955555555555548E-4</v>
      </c>
      <c r="AA43" s="34">
        <f>$R$28/'Fixed data'!$C$7</f>
        <v>-6.5955555555555548E-4</v>
      </c>
      <c r="AB43" s="34">
        <f>$R$28/'Fixed data'!$C$7</f>
        <v>-6.5955555555555548E-4</v>
      </c>
      <c r="AC43" s="34">
        <f>$R$28/'Fixed data'!$C$7</f>
        <v>-6.5955555555555548E-4</v>
      </c>
      <c r="AD43" s="34">
        <f>$R$28/'Fixed data'!$C$7</f>
        <v>-6.5955555555555548E-4</v>
      </c>
      <c r="AE43" s="34">
        <f>$R$28/'Fixed data'!$C$7</f>
        <v>-6.5955555555555548E-4</v>
      </c>
      <c r="AF43" s="34">
        <f>$R$28/'Fixed data'!$C$7</f>
        <v>-6.5955555555555548E-4</v>
      </c>
      <c r="AG43" s="34">
        <f>$R$28/'Fixed data'!$C$7</f>
        <v>-6.5955555555555548E-4</v>
      </c>
      <c r="AH43" s="34">
        <f>$R$28/'Fixed data'!$C$7</f>
        <v>-6.5955555555555548E-4</v>
      </c>
      <c r="AI43" s="34">
        <f>$R$28/'Fixed data'!$C$7</f>
        <v>-6.5955555555555548E-4</v>
      </c>
      <c r="AJ43" s="34">
        <f>$R$28/'Fixed data'!$C$7</f>
        <v>-6.5955555555555548E-4</v>
      </c>
      <c r="AK43" s="34">
        <f>$R$28/'Fixed data'!$C$7</f>
        <v>-6.5955555555555548E-4</v>
      </c>
      <c r="AL43" s="34">
        <f>$R$28/'Fixed data'!$C$7</f>
        <v>-6.5955555555555548E-4</v>
      </c>
      <c r="AM43" s="34">
        <f>$R$28/'Fixed data'!$C$7</f>
        <v>-6.5955555555555548E-4</v>
      </c>
      <c r="AN43" s="34">
        <f>$R$28/'Fixed data'!$C$7</f>
        <v>-6.5955555555555548E-4</v>
      </c>
      <c r="AO43" s="34">
        <f>$R$28/'Fixed data'!$C$7</f>
        <v>-6.5955555555555548E-4</v>
      </c>
      <c r="AP43" s="34">
        <f>$R$28/'Fixed data'!$C$7</f>
        <v>-6.5955555555555548E-4</v>
      </c>
      <c r="AQ43" s="34">
        <f>$R$28/'Fixed data'!$C$7</f>
        <v>-6.5955555555555548E-4</v>
      </c>
      <c r="AR43" s="34">
        <f>$R$28/'Fixed data'!$C$7</f>
        <v>-6.5955555555555548E-4</v>
      </c>
      <c r="AS43" s="34">
        <f>$R$28/'Fixed data'!$C$7</f>
        <v>-6.5955555555555548E-4</v>
      </c>
      <c r="AT43" s="34">
        <f>$R$28/'Fixed data'!$C$7</f>
        <v>-6.5955555555555548E-4</v>
      </c>
      <c r="AU43" s="34">
        <f>$R$28/'Fixed data'!$C$7</f>
        <v>-6.5955555555555548E-4</v>
      </c>
      <c r="AV43" s="34">
        <f>$R$28/'Fixed data'!$C$7</f>
        <v>-6.5955555555555548E-4</v>
      </c>
      <c r="AW43" s="34">
        <f>$R$28/'Fixed data'!$C$7</f>
        <v>-6.5955555555555548E-4</v>
      </c>
      <c r="AX43" s="34">
        <f>$R$28/'Fixed data'!$C$7</f>
        <v>-6.5955555555555548E-4</v>
      </c>
      <c r="AY43" s="34">
        <f>$R$28/'Fixed data'!$C$7</f>
        <v>-6.5955555555555548E-4</v>
      </c>
      <c r="AZ43" s="34">
        <f>$R$28/'Fixed data'!$C$7</f>
        <v>-6.5955555555555548E-4</v>
      </c>
      <c r="BA43" s="34">
        <f>$R$28/'Fixed data'!$C$7</f>
        <v>-6.5955555555555548E-4</v>
      </c>
      <c r="BB43" s="34">
        <f>$R$28/'Fixed data'!$C$7</f>
        <v>-6.5955555555555548E-4</v>
      </c>
      <c r="BC43" s="34">
        <f>$R$28/'Fixed data'!$C$7</f>
        <v>-6.5955555555555548E-4</v>
      </c>
      <c r="BD43" s="34">
        <f>$R$28/'Fixed data'!$C$7</f>
        <v>-6.5955555555555548E-4</v>
      </c>
    </row>
    <row r="44" spans="1:57" ht="16.5" hidden="1" customHeight="1" outlineLevel="1">
      <c r="A44" s="116"/>
      <c r="B44" s="9" t="s">
        <v>116</v>
      </c>
      <c r="C44" s="11" t="s">
        <v>138</v>
      </c>
      <c r="D44" s="9" t="s">
        <v>40</v>
      </c>
      <c r="F44" s="34"/>
      <c r="G44" s="34"/>
      <c r="H44" s="34"/>
      <c r="I44" s="34"/>
      <c r="J44" s="34"/>
      <c r="K44" s="34"/>
      <c r="L44" s="34"/>
      <c r="M44" s="34"/>
      <c r="N44" s="34"/>
      <c r="O44" s="34"/>
      <c r="P44" s="34"/>
      <c r="Q44" s="34"/>
      <c r="R44" s="34"/>
      <c r="S44" s="34"/>
      <c r="T44" s="34">
        <f>$S$28/'Fixed data'!$C$7</f>
        <v>-6.5955555555555548E-4</v>
      </c>
      <c r="U44" s="34">
        <f>$S$28/'Fixed data'!$C$7</f>
        <v>-6.5955555555555548E-4</v>
      </c>
      <c r="V44" s="34">
        <f>$S$28/'Fixed data'!$C$7</f>
        <v>-6.5955555555555548E-4</v>
      </c>
      <c r="W44" s="34">
        <f>$S$28/'Fixed data'!$C$7</f>
        <v>-6.5955555555555548E-4</v>
      </c>
      <c r="X44" s="34">
        <f>$S$28/'Fixed data'!$C$7</f>
        <v>-6.5955555555555548E-4</v>
      </c>
      <c r="Y44" s="34">
        <f>$S$28/'Fixed data'!$C$7</f>
        <v>-6.5955555555555548E-4</v>
      </c>
      <c r="Z44" s="34">
        <f>$S$28/'Fixed data'!$C$7</f>
        <v>-6.5955555555555548E-4</v>
      </c>
      <c r="AA44" s="34">
        <f>$S$28/'Fixed data'!$C$7</f>
        <v>-6.5955555555555548E-4</v>
      </c>
      <c r="AB44" s="34">
        <f>$S$28/'Fixed data'!$C$7</f>
        <v>-6.5955555555555548E-4</v>
      </c>
      <c r="AC44" s="34">
        <f>$S$28/'Fixed data'!$C$7</f>
        <v>-6.5955555555555548E-4</v>
      </c>
      <c r="AD44" s="34">
        <f>$S$28/'Fixed data'!$C$7</f>
        <v>-6.5955555555555548E-4</v>
      </c>
      <c r="AE44" s="34">
        <f>$S$28/'Fixed data'!$C$7</f>
        <v>-6.5955555555555548E-4</v>
      </c>
      <c r="AF44" s="34">
        <f>$S$28/'Fixed data'!$C$7</f>
        <v>-6.5955555555555548E-4</v>
      </c>
      <c r="AG44" s="34">
        <f>$S$28/'Fixed data'!$C$7</f>
        <v>-6.5955555555555548E-4</v>
      </c>
      <c r="AH44" s="34">
        <f>$S$28/'Fixed data'!$C$7</f>
        <v>-6.5955555555555548E-4</v>
      </c>
      <c r="AI44" s="34">
        <f>$S$28/'Fixed data'!$C$7</f>
        <v>-6.5955555555555548E-4</v>
      </c>
      <c r="AJ44" s="34">
        <f>$S$28/'Fixed data'!$C$7</f>
        <v>-6.5955555555555548E-4</v>
      </c>
      <c r="AK44" s="34">
        <f>$S$28/'Fixed data'!$C$7</f>
        <v>-6.5955555555555548E-4</v>
      </c>
      <c r="AL44" s="34">
        <f>$S$28/'Fixed data'!$C$7</f>
        <v>-6.5955555555555548E-4</v>
      </c>
      <c r="AM44" s="34">
        <f>$S$28/'Fixed data'!$C$7</f>
        <v>-6.5955555555555548E-4</v>
      </c>
      <c r="AN44" s="34">
        <f>$S$28/'Fixed data'!$C$7</f>
        <v>-6.5955555555555548E-4</v>
      </c>
      <c r="AO44" s="34">
        <f>$S$28/'Fixed data'!$C$7</f>
        <v>-6.5955555555555548E-4</v>
      </c>
      <c r="AP44" s="34">
        <f>$S$28/'Fixed data'!$C$7</f>
        <v>-6.5955555555555548E-4</v>
      </c>
      <c r="AQ44" s="34">
        <f>$S$28/'Fixed data'!$C$7</f>
        <v>-6.5955555555555548E-4</v>
      </c>
      <c r="AR44" s="34">
        <f>$S$28/'Fixed data'!$C$7</f>
        <v>-6.5955555555555548E-4</v>
      </c>
      <c r="AS44" s="34">
        <f>$S$28/'Fixed data'!$C$7</f>
        <v>-6.5955555555555548E-4</v>
      </c>
      <c r="AT44" s="34">
        <f>$S$28/'Fixed data'!$C$7</f>
        <v>-6.5955555555555548E-4</v>
      </c>
      <c r="AU44" s="34">
        <f>$S$28/'Fixed data'!$C$7</f>
        <v>-6.5955555555555548E-4</v>
      </c>
      <c r="AV44" s="34">
        <f>$S$28/'Fixed data'!$C$7</f>
        <v>-6.5955555555555548E-4</v>
      </c>
      <c r="AW44" s="34">
        <f>$S$28/'Fixed data'!$C$7</f>
        <v>-6.5955555555555548E-4</v>
      </c>
      <c r="AX44" s="34">
        <f>$S$28/'Fixed data'!$C$7</f>
        <v>-6.5955555555555548E-4</v>
      </c>
      <c r="AY44" s="34">
        <f>$S$28/'Fixed data'!$C$7</f>
        <v>-6.5955555555555548E-4</v>
      </c>
      <c r="AZ44" s="34">
        <f>$S$28/'Fixed data'!$C$7</f>
        <v>-6.5955555555555548E-4</v>
      </c>
      <c r="BA44" s="34">
        <f>$S$28/'Fixed data'!$C$7</f>
        <v>-6.5955555555555548E-4</v>
      </c>
      <c r="BB44" s="34">
        <f>$S$28/'Fixed data'!$C$7</f>
        <v>-6.5955555555555548E-4</v>
      </c>
      <c r="BC44" s="34">
        <f>$S$28/'Fixed data'!$C$7</f>
        <v>-6.5955555555555548E-4</v>
      </c>
      <c r="BD44" s="34">
        <f>$S$28/'Fixed data'!$C$7</f>
        <v>-6.5955555555555548E-4</v>
      </c>
    </row>
    <row r="45" spans="1:57" ht="16.5" hidden="1" customHeight="1" outlineLevel="1">
      <c r="A45" s="116"/>
      <c r="B45" s="9" t="s">
        <v>117</v>
      </c>
      <c r="C45" s="11" t="s">
        <v>139</v>
      </c>
      <c r="D45" s="9" t="s">
        <v>40</v>
      </c>
      <c r="F45" s="34"/>
      <c r="G45" s="34"/>
      <c r="H45" s="34"/>
      <c r="I45" s="34"/>
      <c r="J45" s="34"/>
      <c r="K45" s="34"/>
      <c r="L45" s="34"/>
      <c r="M45" s="34"/>
      <c r="N45" s="34"/>
      <c r="O45" s="34"/>
      <c r="P45" s="34"/>
      <c r="Q45" s="34"/>
      <c r="R45" s="34"/>
      <c r="S45" s="34"/>
      <c r="T45" s="34"/>
      <c r="U45" s="34">
        <f>$T$28/'Fixed data'!$C$7</f>
        <v>-6.5955555555555548E-4</v>
      </c>
      <c r="V45" s="34">
        <f>$T$28/'Fixed data'!$C$7</f>
        <v>-6.5955555555555548E-4</v>
      </c>
      <c r="W45" s="34">
        <f>$T$28/'Fixed data'!$C$7</f>
        <v>-6.5955555555555548E-4</v>
      </c>
      <c r="X45" s="34">
        <f>$T$28/'Fixed data'!$C$7</f>
        <v>-6.5955555555555548E-4</v>
      </c>
      <c r="Y45" s="34">
        <f>$T$28/'Fixed data'!$C$7</f>
        <v>-6.5955555555555548E-4</v>
      </c>
      <c r="Z45" s="34">
        <f>$T$28/'Fixed data'!$C$7</f>
        <v>-6.5955555555555548E-4</v>
      </c>
      <c r="AA45" s="34">
        <f>$T$28/'Fixed data'!$C$7</f>
        <v>-6.5955555555555548E-4</v>
      </c>
      <c r="AB45" s="34">
        <f>$T$28/'Fixed data'!$C$7</f>
        <v>-6.5955555555555548E-4</v>
      </c>
      <c r="AC45" s="34">
        <f>$T$28/'Fixed data'!$C$7</f>
        <v>-6.5955555555555548E-4</v>
      </c>
      <c r="AD45" s="34">
        <f>$T$28/'Fixed data'!$C$7</f>
        <v>-6.5955555555555548E-4</v>
      </c>
      <c r="AE45" s="34">
        <f>$T$28/'Fixed data'!$C$7</f>
        <v>-6.5955555555555548E-4</v>
      </c>
      <c r="AF45" s="34">
        <f>$T$28/'Fixed data'!$C$7</f>
        <v>-6.5955555555555548E-4</v>
      </c>
      <c r="AG45" s="34">
        <f>$T$28/'Fixed data'!$C$7</f>
        <v>-6.5955555555555548E-4</v>
      </c>
      <c r="AH45" s="34">
        <f>$T$28/'Fixed data'!$C$7</f>
        <v>-6.5955555555555548E-4</v>
      </c>
      <c r="AI45" s="34">
        <f>$T$28/'Fixed data'!$C$7</f>
        <v>-6.5955555555555548E-4</v>
      </c>
      <c r="AJ45" s="34">
        <f>$T$28/'Fixed data'!$C$7</f>
        <v>-6.5955555555555548E-4</v>
      </c>
      <c r="AK45" s="34">
        <f>$T$28/'Fixed data'!$C$7</f>
        <v>-6.5955555555555548E-4</v>
      </c>
      <c r="AL45" s="34">
        <f>$T$28/'Fixed data'!$C$7</f>
        <v>-6.5955555555555548E-4</v>
      </c>
      <c r="AM45" s="34">
        <f>$T$28/'Fixed data'!$C$7</f>
        <v>-6.5955555555555548E-4</v>
      </c>
      <c r="AN45" s="34">
        <f>$T$28/'Fixed data'!$C$7</f>
        <v>-6.5955555555555548E-4</v>
      </c>
      <c r="AO45" s="34">
        <f>$T$28/'Fixed data'!$C$7</f>
        <v>-6.5955555555555548E-4</v>
      </c>
      <c r="AP45" s="34">
        <f>$T$28/'Fixed data'!$C$7</f>
        <v>-6.5955555555555548E-4</v>
      </c>
      <c r="AQ45" s="34">
        <f>$T$28/'Fixed data'!$C$7</f>
        <v>-6.5955555555555548E-4</v>
      </c>
      <c r="AR45" s="34">
        <f>$T$28/'Fixed data'!$C$7</f>
        <v>-6.5955555555555548E-4</v>
      </c>
      <c r="AS45" s="34">
        <f>$T$28/'Fixed data'!$C$7</f>
        <v>-6.5955555555555548E-4</v>
      </c>
      <c r="AT45" s="34">
        <f>$T$28/'Fixed data'!$C$7</f>
        <v>-6.5955555555555548E-4</v>
      </c>
      <c r="AU45" s="34">
        <f>$T$28/'Fixed data'!$C$7</f>
        <v>-6.5955555555555548E-4</v>
      </c>
      <c r="AV45" s="34">
        <f>$T$28/'Fixed data'!$C$7</f>
        <v>-6.5955555555555548E-4</v>
      </c>
      <c r="AW45" s="34">
        <f>$T$28/'Fixed data'!$C$7</f>
        <v>-6.5955555555555548E-4</v>
      </c>
      <c r="AX45" s="34">
        <f>$T$28/'Fixed data'!$C$7</f>
        <v>-6.5955555555555548E-4</v>
      </c>
      <c r="AY45" s="34">
        <f>$T$28/'Fixed data'!$C$7</f>
        <v>-6.5955555555555548E-4</v>
      </c>
      <c r="AZ45" s="34">
        <f>$T$28/'Fixed data'!$C$7</f>
        <v>-6.5955555555555548E-4</v>
      </c>
      <c r="BA45" s="34">
        <f>$T$28/'Fixed data'!$C$7</f>
        <v>-6.5955555555555548E-4</v>
      </c>
      <c r="BB45" s="34">
        <f>$T$28/'Fixed data'!$C$7</f>
        <v>-6.5955555555555548E-4</v>
      </c>
      <c r="BC45" s="34">
        <f>$T$28/'Fixed data'!$C$7</f>
        <v>-6.5955555555555548E-4</v>
      </c>
      <c r="BD45" s="34">
        <f>$T$28/'Fixed data'!$C$7</f>
        <v>-6.5955555555555548E-4</v>
      </c>
    </row>
    <row r="46" spans="1:57" ht="16.5" hidden="1" customHeight="1" outlineLevel="1">
      <c r="A46" s="116"/>
      <c r="B46" s="9" t="s">
        <v>118</v>
      </c>
      <c r="C46" s="11" t="s">
        <v>140</v>
      </c>
      <c r="D46" s="9" t="s">
        <v>40</v>
      </c>
      <c r="F46" s="34"/>
      <c r="G46" s="34"/>
      <c r="H46" s="34"/>
      <c r="I46" s="34"/>
      <c r="J46" s="34"/>
      <c r="K46" s="34"/>
      <c r="L46" s="34"/>
      <c r="M46" s="34"/>
      <c r="N46" s="34"/>
      <c r="O46" s="34"/>
      <c r="P46" s="34"/>
      <c r="Q46" s="34"/>
      <c r="R46" s="34"/>
      <c r="S46" s="34"/>
      <c r="T46" s="34"/>
      <c r="U46" s="34"/>
      <c r="V46" s="34">
        <f>$U$28/'Fixed data'!$C$7</f>
        <v>-6.5955555555555548E-4</v>
      </c>
      <c r="W46" s="34">
        <f>$U$28/'Fixed data'!$C$7</f>
        <v>-6.5955555555555548E-4</v>
      </c>
      <c r="X46" s="34">
        <f>$U$28/'Fixed data'!$C$7</f>
        <v>-6.5955555555555548E-4</v>
      </c>
      <c r="Y46" s="34">
        <f>$U$28/'Fixed data'!$C$7</f>
        <v>-6.5955555555555548E-4</v>
      </c>
      <c r="Z46" s="34">
        <f>$U$28/'Fixed data'!$C$7</f>
        <v>-6.5955555555555548E-4</v>
      </c>
      <c r="AA46" s="34">
        <f>$U$28/'Fixed data'!$C$7</f>
        <v>-6.5955555555555548E-4</v>
      </c>
      <c r="AB46" s="34">
        <f>$U$28/'Fixed data'!$C$7</f>
        <v>-6.5955555555555548E-4</v>
      </c>
      <c r="AC46" s="34">
        <f>$U$28/'Fixed data'!$C$7</f>
        <v>-6.5955555555555548E-4</v>
      </c>
      <c r="AD46" s="34">
        <f>$U$28/'Fixed data'!$C$7</f>
        <v>-6.5955555555555548E-4</v>
      </c>
      <c r="AE46" s="34">
        <f>$U$28/'Fixed data'!$C$7</f>
        <v>-6.5955555555555548E-4</v>
      </c>
      <c r="AF46" s="34">
        <f>$U$28/'Fixed data'!$C$7</f>
        <v>-6.5955555555555548E-4</v>
      </c>
      <c r="AG46" s="34">
        <f>$U$28/'Fixed data'!$C$7</f>
        <v>-6.5955555555555548E-4</v>
      </c>
      <c r="AH46" s="34">
        <f>$U$28/'Fixed data'!$C$7</f>
        <v>-6.5955555555555548E-4</v>
      </c>
      <c r="AI46" s="34">
        <f>$U$28/'Fixed data'!$C$7</f>
        <v>-6.5955555555555548E-4</v>
      </c>
      <c r="AJ46" s="34">
        <f>$U$28/'Fixed data'!$C$7</f>
        <v>-6.5955555555555548E-4</v>
      </c>
      <c r="AK46" s="34">
        <f>$U$28/'Fixed data'!$C$7</f>
        <v>-6.5955555555555548E-4</v>
      </c>
      <c r="AL46" s="34">
        <f>$U$28/'Fixed data'!$C$7</f>
        <v>-6.5955555555555548E-4</v>
      </c>
      <c r="AM46" s="34">
        <f>$U$28/'Fixed data'!$C$7</f>
        <v>-6.5955555555555548E-4</v>
      </c>
      <c r="AN46" s="34">
        <f>$U$28/'Fixed data'!$C$7</f>
        <v>-6.5955555555555548E-4</v>
      </c>
      <c r="AO46" s="34">
        <f>$U$28/'Fixed data'!$C$7</f>
        <v>-6.5955555555555548E-4</v>
      </c>
      <c r="AP46" s="34">
        <f>$U$28/'Fixed data'!$C$7</f>
        <v>-6.5955555555555548E-4</v>
      </c>
      <c r="AQ46" s="34">
        <f>$U$28/'Fixed data'!$C$7</f>
        <v>-6.5955555555555548E-4</v>
      </c>
      <c r="AR46" s="34">
        <f>$U$28/'Fixed data'!$C$7</f>
        <v>-6.5955555555555548E-4</v>
      </c>
      <c r="AS46" s="34">
        <f>$U$28/'Fixed data'!$C$7</f>
        <v>-6.5955555555555548E-4</v>
      </c>
      <c r="AT46" s="34">
        <f>$U$28/'Fixed data'!$C$7</f>
        <v>-6.5955555555555548E-4</v>
      </c>
      <c r="AU46" s="34">
        <f>$U$28/'Fixed data'!$C$7</f>
        <v>-6.5955555555555548E-4</v>
      </c>
      <c r="AV46" s="34">
        <f>$U$28/'Fixed data'!$C$7</f>
        <v>-6.5955555555555548E-4</v>
      </c>
      <c r="AW46" s="34">
        <f>$U$28/'Fixed data'!$C$7</f>
        <v>-6.5955555555555548E-4</v>
      </c>
      <c r="AX46" s="34">
        <f>$U$28/'Fixed data'!$C$7</f>
        <v>-6.5955555555555548E-4</v>
      </c>
      <c r="AY46" s="34">
        <f>$U$28/'Fixed data'!$C$7</f>
        <v>-6.5955555555555548E-4</v>
      </c>
      <c r="AZ46" s="34">
        <f>$U$28/'Fixed data'!$C$7</f>
        <v>-6.5955555555555548E-4</v>
      </c>
      <c r="BA46" s="34">
        <f>$U$28/'Fixed data'!$C$7</f>
        <v>-6.5955555555555548E-4</v>
      </c>
      <c r="BB46" s="34">
        <f>$U$28/'Fixed data'!$C$7</f>
        <v>-6.5955555555555548E-4</v>
      </c>
      <c r="BC46" s="34">
        <f>$U$28/'Fixed data'!$C$7</f>
        <v>-6.5955555555555548E-4</v>
      </c>
      <c r="BD46" s="34">
        <f>$U$28/'Fixed data'!$C$7</f>
        <v>-6.5955555555555548E-4</v>
      </c>
    </row>
    <row r="47" spans="1:57" ht="16.5" hidden="1" customHeight="1" outlineLevel="1">
      <c r="A47" s="116"/>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-6.5955555555555548E-4</v>
      </c>
      <c r="X47" s="34">
        <f>$V$28/'Fixed data'!$C$7</f>
        <v>-6.5955555555555548E-4</v>
      </c>
      <c r="Y47" s="34">
        <f>$V$28/'Fixed data'!$C$7</f>
        <v>-6.5955555555555548E-4</v>
      </c>
      <c r="Z47" s="34">
        <f>$V$28/'Fixed data'!$C$7</f>
        <v>-6.5955555555555548E-4</v>
      </c>
      <c r="AA47" s="34">
        <f>$V$28/'Fixed data'!$C$7</f>
        <v>-6.5955555555555548E-4</v>
      </c>
      <c r="AB47" s="34">
        <f>$V$28/'Fixed data'!$C$7</f>
        <v>-6.5955555555555548E-4</v>
      </c>
      <c r="AC47" s="34">
        <f>$V$28/'Fixed data'!$C$7</f>
        <v>-6.5955555555555548E-4</v>
      </c>
      <c r="AD47" s="34">
        <f>$V$28/'Fixed data'!$C$7</f>
        <v>-6.5955555555555548E-4</v>
      </c>
      <c r="AE47" s="34">
        <f>$V$28/'Fixed data'!$C$7</f>
        <v>-6.5955555555555548E-4</v>
      </c>
      <c r="AF47" s="34">
        <f>$V$28/'Fixed data'!$C$7</f>
        <v>-6.5955555555555548E-4</v>
      </c>
      <c r="AG47" s="34">
        <f>$V$28/'Fixed data'!$C$7</f>
        <v>-6.5955555555555548E-4</v>
      </c>
      <c r="AH47" s="34">
        <f>$V$28/'Fixed data'!$C$7</f>
        <v>-6.5955555555555548E-4</v>
      </c>
      <c r="AI47" s="34">
        <f>$V$28/'Fixed data'!$C$7</f>
        <v>-6.5955555555555548E-4</v>
      </c>
      <c r="AJ47" s="34">
        <f>$V$28/'Fixed data'!$C$7</f>
        <v>-6.5955555555555548E-4</v>
      </c>
      <c r="AK47" s="34">
        <f>$V$28/'Fixed data'!$C$7</f>
        <v>-6.5955555555555548E-4</v>
      </c>
      <c r="AL47" s="34">
        <f>$V$28/'Fixed data'!$C$7</f>
        <v>-6.5955555555555548E-4</v>
      </c>
      <c r="AM47" s="34">
        <f>$V$28/'Fixed data'!$C$7</f>
        <v>-6.5955555555555548E-4</v>
      </c>
      <c r="AN47" s="34">
        <f>$V$28/'Fixed data'!$C$7</f>
        <v>-6.5955555555555548E-4</v>
      </c>
      <c r="AO47" s="34">
        <f>$V$28/'Fixed data'!$C$7</f>
        <v>-6.5955555555555548E-4</v>
      </c>
      <c r="AP47" s="34">
        <f>$V$28/'Fixed data'!$C$7</f>
        <v>-6.5955555555555548E-4</v>
      </c>
      <c r="AQ47" s="34">
        <f>$V$28/'Fixed data'!$C$7</f>
        <v>-6.5955555555555548E-4</v>
      </c>
      <c r="AR47" s="34">
        <f>$V$28/'Fixed data'!$C$7</f>
        <v>-6.5955555555555548E-4</v>
      </c>
      <c r="AS47" s="34">
        <f>$V$28/'Fixed data'!$C$7</f>
        <v>-6.5955555555555548E-4</v>
      </c>
      <c r="AT47" s="34">
        <f>$V$28/'Fixed data'!$C$7</f>
        <v>-6.5955555555555548E-4</v>
      </c>
      <c r="AU47" s="34">
        <f>$V$28/'Fixed data'!$C$7</f>
        <v>-6.5955555555555548E-4</v>
      </c>
      <c r="AV47" s="34">
        <f>$V$28/'Fixed data'!$C$7</f>
        <v>-6.5955555555555548E-4</v>
      </c>
      <c r="AW47" s="34">
        <f>$V$28/'Fixed data'!$C$7</f>
        <v>-6.5955555555555548E-4</v>
      </c>
      <c r="AX47" s="34">
        <f>$V$28/'Fixed data'!$C$7</f>
        <v>-6.5955555555555548E-4</v>
      </c>
      <c r="AY47" s="34">
        <f>$V$28/'Fixed data'!$C$7</f>
        <v>-6.5955555555555548E-4</v>
      </c>
      <c r="AZ47" s="34">
        <f>$V$28/'Fixed data'!$C$7</f>
        <v>-6.5955555555555548E-4</v>
      </c>
      <c r="BA47" s="34">
        <f>$V$28/'Fixed data'!$C$7</f>
        <v>-6.5955555555555548E-4</v>
      </c>
      <c r="BB47" s="34">
        <f>$V$28/'Fixed data'!$C$7</f>
        <v>-6.5955555555555548E-4</v>
      </c>
      <c r="BC47" s="34">
        <f>$V$28/'Fixed data'!$C$7</f>
        <v>-6.5955555555555548E-4</v>
      </c>
      <c r="BD47" s="34">
        <f>$V$28/'Fixed data'!$C$7</f>
        <v>-6.5955555555555548E-4</v>
      </c>
    </row>
    <row r="48" spans="1:57" ht="16.5" hidden="1" customHeight="1" outlineLevel="1">
      <c r="A48" s="116"/>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-6.5955555555555548E-4</v>
      </c>
      <c r="Y48" s="34">
        <f>$W$28/'Fixed data'!$C$7</f>
        <v>-6.5955555555555548E-4</v>
      </c>
      <c r="Z48" s="34">
        <f>$W$28/'Fixed data'!$C$7</f>
        <v>-6.5955555555555548E-4</v>
      </c>
      <c r="AA48" s="34">
        <f>$W$28/'Fixed data'!$C$7</f>
        <v>-6.5955555555555548E-4</v>
      </c>
      <c r="AB48" s="34">
        <f>$W$28/'Fixed data'!$C$7</f>
        <v>-6.5955555555555548E-4</v>
      </c>
      <c r="AC48" s="34">
        <f>$W$28/'Fixed data'!$C$7</f>
        <v>-6.5955555555555548E-4</v>
      </c>
      <c r="AD48" s="34">
        <f>$W$28/'Fixed data'!$C$7</f>
        <v>-6.5955555555555548E-4</v>
      </c>
      <c r="AE48" s="34">
        <f>$W$28/'Fixed data'!$C$7</f>
        <v>-6.5955555555555548E-4</v>
      </c>
      <c r="AF48" s="34">
        <f>$W$28/'Fixed data'!$C$7</f>
        <v>-6.5955555555555548E-4</v>
      </c>
      <c r="AG48" s="34">
        <f>$W$28/'Fixed data'!$C$7</f>
        <v>-6.5955555555555548E-4</v>
      </c>
      <c r="AH48" s="34">
        <f>$W$28/'Fixed data'!$C$7</f>
        <v>-6.5955555555555548E-4</v>
      </c>
      <c r="AI48" s="34">
        <f>$W$28/'Fixed data'!$C$7</f>
        <v>-6.5955555555555548E-4</v>
      </c>
      <c r="AJ48" s="34">
        <f>$W$28/'Fixed data'!$C$7</f>
        <v>-6.5955555555555548E-4</v>
      </c>
      <c r="AK48" s="34">
        <f>$W$28/'Fixed data'!$C$7</f>
        <v>-6.5955555555555548E-4</v>
      </c>
      <c r="AL48" s="34">
        <f>$W$28/'Fixed data'!$C$7</f>
        <v>-6.5955555555555548E-4</v>
      </c>
      <c r="AM48" s="34">
        <f>$W$28/'Fixed data'!$C$7</f>
        <v>-6.5955555555555548E-4</v>
      </c>
      <c r="AN48" s="34">
        <f>$W$28/'Fixed data'!$C$7</f>
        <v>-6.5955555555555548E-4</v>
      </c>
      <c r="AO48" s="34">
        <f>$W$28/'Fixed data'!$C$7</f>
        <v>-6.5955555555555548E-4</v>
      </c>
      <c r="AP48" s="34">
        <f>$W$28/'Fixed data'!$C$7</f>
        <v>-6.5955555555555548E-4</v>
      </c>
      <c r="AQ48" s="34">
        <f>$W$28/'Fixed data'!$C$7</f>
        <v>-6.5955555555555548E-4</v>
      </c>
      <c r="AR48" s="34">
        <f>$W$28/'Fixed data'!$C$7</f>
        <v>-6.5955555555555548E-4</v>
      </c>
      <c r="AS48" s="34">
        <f>$W$28/'Fixed data'!$C$7</f>
        <v>-6.5955555555555548E-4</v>
      </c>
      <c r="AT48" s="34">
        <f>$W$28/'Fixed data'!$C$7</f>
        <v>-6.5955555555555548E-4</v>
      </c>
      <c r="AU48" s="34">
        <f>$W$28/'Fixed data'!$C$7</f>
        <v>-6.5955555555555548E-4</v>
      </c>
      <c r="AV48" s="34">
        <f>$W$28/'Fixed data'!$C$7</f>
        <v>-6.5955555555555548E-4</v>
      </c>
      <c r="AW48" s="34">
        <f>$W$28/'Fixed data'!$C$7</f>
        <v>-6.5955555555555548E-4</v>
      </c>
      <c r="AX48" s="34">
        <f>$W$28/'Fixed data'!$C$7</f>
        <v>-6.5955555555555548E-4</v>
      </c>
      <c r="AY48" s="34">
        <f>$W$28/'Fixed data'!$C$7</f>
        <v>-6.5955555555555548E-4</v>
      </c>
      <c r="AZ48" s="34">
        <f>$W$28/'Fixed data'!$C$7</f>
        <v>-6.5955555555555548E-4</v>
      </c>
      <c r="BA48" s="34">
        <f>$W$28/'Fixed data'!$C$7</f>
        <v>-6.5955555555555548E-4</v>
      </c>
      <c r="BB48" s="34">
        <f>$W$28/'Fixed data'!$C$7</f>
        <v>-6.5955555555555548E-4</v>
      </c>
      <c r="BC48" s="34">
        <f>$W$28/'Fixed data'!$C$7</f>
        <v>-6.5955555555555548E-4</v>
      </c>
      <c r="BD48" s="34">
        <f>$W$28/'Fixed data'!$C$7</f>
        <v>-6.5955555555555548E-4</v>
      </c>
    </row>
    <row r="49" spans="1:56" ht="16.5" hidden="1" customHeight="1" outlineLevel="1">
      <c r="A49" s="116"/>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-6.5955555555555548E-4</v>
      </c>
      <c r="Z49" s="34">
        <f>$X$28/'Fixed data'!$C$7</f>
        <v>-6.5955555555555548E-4</v>
      </c>
      <c r="AA49" s="34">
        <f>$X$28/'Fixed data'!$C$7</f>
        <v>-6.5955555555555548E-4</v>
      </c>
      <c r="AB49" s="34">
        <f>$X$28/'Fixed data'!$C$7</f>
        <v>-6.5955555555555548E-4</v>
      </c>
      <c r="AC49" s="34">
        <f>$X$28/'Fixed data'!$C$7</f>
        <v>-6.5955555555555548E-4</v>
      </c>
      <c r="AD49" s="34">
        <f>$X$28/'Fixed data'!$C$7</f>
        <v>-6.5955555555555548E-4</v>
      </c>
      <c r="AE49" s="34">
        <f>$X$28/'Fixed data'!$C$7</f>
        <v>-6.5955555555555548E-4</v>
      </c>
      <c r="AF49" s="34">
        <f>$X$28/'Fixed data'!$C$7</f>
        <v>-6.5955555555555548E-4</v>
      </c>
      <c r="AG49" s="34">
        <f>$X$28/'Fixed data'!$C$7</f>
        <v>-6.5955555555555548E-4</v>
      </c>
      <c r="AH49" s="34">
        <f>$X$28/'Fixed data'!$C$7</f>
        <v>-6.5955555555555548E-4</v>
      </c>
      <c r="AI49" s="34">
        <f>$X$28/'Fixed data'!$C$7</f>
        <v>-6.5955555555555548E-4</v>
      </c>
      <c r="AJ49" s="34">
        <f>$X$28/'Fixed data'!$C$7</f>
        <v>-6.5955555555555548E-4</v>
      </c>
      <c r="AK49" s="34">
        <f>$X$28/'Fixed data'!$C$7</f>
        <v>-6.5955555555555548E-4</v>
      </c>
      <c r="AL49" s="34">
        <f>$X$28/'Fixed data'!$C$7</f>
        <v>-6.5955555555555548E-4</v>
      </c>
      <c r="AM49" s="34">
        <f>$X$28/'Fixed data'!$C$7</f>
        <v>-6.5955555555555548E-4</v>
      </c>
      <c r="AN49" s="34">
        <f>$X$28/'Fixed data'!$C$7</f>
        <v>-6.5955555555555548E-4</v>
      </c>
      <c r="AO49" s="34">
        <f>$X$28/'Fixed data'!$C$7</f>
        <v>-6.5955555555555548E-4</v>
      </c>
      <c r="AP49" s="34">
        <f>$X$28/'Fixed data'!$C$7</f>
        <v>-6.5955555555555548E-4</v>
      </c>
      <c r="AQ49" s="34">
        <f>$X$28/'Fixed data'!$C$7</f>
        <v>-6.5955555555555548E-4</v>
      </c>
      <c r="AR49" s="34">
        <f>$X$28/'Fixed data'!$C$7</f>
        <v>-6.5955555555555548E-4</v>
      </c>
      <c r="AS49" s="34">
        <f>$X$28/'Fixed data'!$C$7</f>
        <v>-6.5955555555555548E-4</v>
      </c>
      <c r="AT49" s="34">
        <f>$X$28/'Fixed data'!$C$7</f>
        <v>-6.5955555555555548E-4</v>
      </c>
      <c r="AU49" s="34">
        <f>$X$28/'Fixed data'!$C$7</f>
        <v>-6.5955555555555548E-4</v>
      </c>
      <c r="AV49" s="34">
        <f>$X$28/'Fixed data'!$C$7</f>
        <v>-6.5955555555555548E-4</v>
      </c>
      <c r="AW49" s="34">
        <f>$X$28/'Fixed data'!$C$7</f>
        <v>-6.5955555555555548E-4</v>
      </c>
      <c r="AX49" s="34">
        <f>$X$28/'Fixed data'!$C$7</f>
        <v>-6.5955555555555548E-4</v>
      </c>
      <c r="AY49" s="34">
        <f>$X$28/'Fixed data'!$C$7</f>
        <v>-6.5955555555555548E-4</v>
      </c>
      <c r="AZ49" s="34">
        <f>$X$28/'Fixed data'!$C$7</f>
        <v>-6.5955555555555548E-4</v>
      </c>
      <c r="BA49" s="34">
        <f>$X$28/'Fixed data'!$C$7</f>
        <v>-6.5955555555555548E-4</v>
      </c>
      <c r="BB49" s="34">
        <f>$X$28/'Fixed data'!$C$7</f>
        <v>-6.5955555555555548E-4</v>
      </c>
      <c r="BC49" s="34">
        <f>$X$28/'Fixed data'!$C$7</f>
        <v>-6.5955555555555548E-4</v>
      </c>
      <c r="BD49" s="34">
        <f>$X$28/'Fixed data'!$C$7</f>
        <v>-6.5955555555555548E-4</v>
      </c>
    </row>
    <row r="50" spans="1:56" ht="16.5" hidden="1" customHeight="1" outlineLevel="1">
      <c r="A50" s="116"/>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-6.5955555555555548E-4</v>
      </c>
      <c r="AA50" s="34">
        <f>$Y$28/'Fixed data'!$C$7</f>
        <v>-6.5955555555555548E-4</v>
      </c>
      <c r="AB50" s="34">
        <f>$Y$28/'Fixed data'!$C$7</f>
        <v>-6.5955555555555548E-4</v>
      </c>
      <c r="AC50" s="34">
        <f>$Y$28/'Fixed data'!$C$7</f>
        <v>-6.5955555555555548E-4</v>
      </c>
      <c r="AD50" s="34">
        <f>$Y$28/'Fixed data'!$C$7</f>
        <v>-6.5955555555555548E-4</v>
      </c>
      <c r="AE50" s="34">
        <f>$Y$28/'Fixed data'!$C$7</f>
        <v>-6.5955555555555548E-4</v>
      </c>
      <c r="AF50" s="34">
        <f>$Y$28/'Fixed data'!$C$7</f>
        <v>-6.5955555555555548E-4</v>
      </c>
      <c r="AG50" s="34">
        <f>$Y$28/'Fixed data'!$C$7</f>
        <v>-6.5955555555555548E-4</v>
      </c>
      <c r="AH50" s="34">
        <f>$Y$28/'Fixed data'!$C$7</f>
        <v>-6.5955555555555548E-4</v>
      </c>
      <c r="AI50" s="34">
        <f>$Y$28/'Fixed data'!$C$7</f>
        <v>-6.5955555555555548E-4</v>
      </c>
      <c r="AJ50" s="34">
        <f>$Y$28/'Fixed data'!$C$7</f>
        <v>-6.5955555555555548E-4</v>
      </c>
      <c r="AK50" s="34">
        <f>$Y$28/'Fixed data'!$C$7</f>
        <v>-6.5955555555555548E-4</v>
      </c>
      <c r="AL50" s="34">
        <f>$Y$28/'Fixed data'!$C$7</f>
        <v>-6.5955555555555548E-4</v>
      </c>
      <c r="AM50" s="34">
        <f>$Y$28/'Fixed data'!$C$7</f>
        <v>-6.5955555555555548E-4</v>
      </c>
      <c r="AN50" s="34">
        <f>$Y$28/'Fixed data'!$C$7</f>
        <v>-6.5955555555555548E-4</v>
      </c>
      <c r="AO50" s="34">
        <f>$Y$28/'Fixed data'!$C$7</f>
        <v>-6.5955555555555548E-4</v>
      </c>
      <c r="AP50" s="34">
        <f>$Y$28/'Fixed data'!$C$7</f>
        <v>-6.5955555555555548E-4</v>
      </c>
      <c r="AQ50" s="34">
        <f>$Y$28/'Fixed data'!$C$7</f>
        <v>-6.5955555555555548E-4</v>
      </c>
      <c r="AR50" s="34">
        <f>$Y$28/'Fixed data'!$C$7</f>
        <v>-6.5955555555555548E-4</v>
      </c>
      <c r="AS50" s="34">
        <f>$Y$28/'Fixed data'!$C$7</f>
        <v>-6.5955555555555548E-4</v>
      </c>
      <c r="AT50" s="34">
        <f>$Y$28/'Fixed data'!$C$7</f>
        <v>-6.5955555555555548E-4</v>
      </c>
      <c r="AU50" s="34">
        <f>$Y$28/'Fixed data'!$C$7</f>
        <v>-6.5955555555555548E-4</v>
      </c>
      <c r="AV50" s="34">
        <f>$Y$28/'Fixed data'!$C$7</f>
        <v>-6.5955555555555548E-4</v>
      </c>
      <c r="AW50" s="34">
        <f>$Y$28/'Fixed data'!$C$7</f>
        <v>-6.5955555555555548E-4</v>
      </c>
      <c r="AX50" s="34">
        <f>$Y$28/'Fixed data'!$C$7</f>
        <v>-6.5955555555555548E-4</v>
      </c>
      <c r="AY50" s="34">
        <f>$Y$28/'Fixed data'!$C$7</f>
        <v>-6.5955555555555548E-4</v>
      </c>
      <c r="AZ50" s="34">
        <f>$Y$28/'Fixed data'!$C$7</f>
        <v>-6.5955555555555548E-4</v>
      </c>
      <c r="BA50" s="34">
        <f>$Y$28/'Fixed data'!$C$7</f>
        <v>-6.5955555555555548E-4</v>
      </c>
      <c r="BB50" s="34">
        <f>$Y$28/'Fixed data'!$C$7</f>
        <v>-6.5955555555555548E-4</v>
      </c>
      <c r="BC50" s="34">
        <f>$Y$28/'Fixed data'!$C$7</f>
        <v>-6.5955555555555548E-4</v>
      </c>
      <c r="BD50" s="34">
        <f>$Y$28/'Fixed data'!$C$7</f>
        <v>-6.5955555555555548E-4</v>
      </c>
    </row>
    <row r="51" spans="1:56" ht="16.5" hidden="1" customHeight="1" outlineLevel="1">
      <c r="A51" s="116"/>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-6.5955555555555548E-4</v>
      </c>
      <c r="AB51" s="34">
        <f>$Z$28/'Fixed data'!$C$7</f>
        <v>-6.5955555555555548E-4</v>
      </c>
      <c r="AC51" s="34">
        <f>$Z$28/'Fixed data'!$C$7</f>
        <v>-6.5955555555555548E-4</v>
      </c>
      <c r="AD51" s="34">
        <f>$Z$28/'Fixed data'!$C$7</f>
        <v>-6.5955555555555548E-4</v>
      </c>
      <c r="AE51" s="34">
        <f>$Z$28/'Fixed data'!$C$7</f>
        <v>-6.5955555555555548E-4</v>
      </c>
      <c r="AF51" s="34">
        <f>$Z$28/'Fixed data'!$C$7</f>
        <v>-6.5955555555555548E-4</v>
      </c>
      <c r="AG51" s="34">
        <f>$Z$28/'Fixed data'!$C$7</f>
        <v>-6.5955555555555548E-4</v>
      </c>
      <c r="AH51" s="34">
        <f>$Z$28/'Fixed data'!$C$7</f>
        <v>-6.5955555555555548E-4</v>
      </c>
      <c r="AI51" s="34">
        <f>$Z$28/'Fixed data'!$C$7</f>
        <v>-6.5955555555555548E-4</v>
      </c>
      <c r="AJ51" s="34">
        <f>$Z$28/'Fixed data'!$C$7</f>
        <v>-6.5955555555555548E-4</v>
      </c>
      <c r="AK51" s="34">
        <f>$Z$28/'Fixed data'!$C$7</f>
        <v>-6.5955555555555548E-4</v>
      </c>
      <c r="AL51" s="34">
        <f>$Z$28/'Fixed data'!$C$7</f>
        <v>-6.5955555555555548E-4</v>
      </c>
      <c r="AM51" s="34">
        <f>$Z$28/'Fixed data'!$C$7</f>
        <v>-6.5955555555555548E-4</v>
      </c>
      <c r="AN51" s="34">
        <f>$Z$28/'Fixed data'!$C$7</f>
        <v>-6.5955555555555548E-4</v>
      </c>
      <c r="AO51" s="34">
        <f>$Z$28/'Fixed data'!$C$7</f>
        <v>-6.5955555555555548E-4</v>
      </c>
      <c r="AP51" s="34">
        <f>$Z$28/'Fixed data'!$C$7</f>
        <v>-6.5955555555555548E-4</v>
      </c>
      <c r="AQ51" s="34">
        <f>$Z$28/'Fixed data'!$C$7</f>
        <v>-6.5955555555555548E-4</v>
      </c>
      <c r="AR51" s="34">
        <f>$Z$28/'Fixed data'!$C$7</f>
        <v>-6.5955555555555548E-4</v>
      </c>
      <c r="AS51" s="34">
        <f>$Z$28/'Fixed data'!$C$7</f>
        <v>-6.5955555555555548E-4</v>
      </c>
      <c r="AT51" s="34">
        <f>$Z$28/'Fixed data'!$C$7</f>
        <v>-6.5955555555555548E-4</v>
      </c>
      <c r="AU51" s="34">
        <f>$Z$28/'Fixed data'!$C$7</f>
        <v>-6.5955555555555548E-4</v>
      </c>
      <c r="AV51" s="34">
        <f>$Z$28/'Fixed data'!$C$7</f>
        <v>-6.5955555555555548E-4</v>
      </c>
      <c r="AW51" s="34">
        <f>$Z$28/'Fixed data'!$C$7</f>
        <v>-6.5955555555555548E-4</v>
      </c>
      <c r="AX51" s="34">
        <f>$Z$28/'Fixed data'!$C$7</f>
        <v>-6.5955555555555548E-4</v>
      </c>
      <c r="AY51" s="34">
        <f>$Z$28/'Fixed data'!$C$7</f>
        <v>-6.5955555555555548E-4</v>
      </c>
      <c r="AZ51" s="34">
        <f>$Z$28/'Fixed data'!$C$7</f>
        <v>-6.5955555555555548E-4</v>
      </c>
      <c r="BA51" s="34">
        <f>$Z$28/'Fixed data'!$C$7</f>
        <v>-6.5955555555555548E-4</v>
      </c>
      <c r="BB51" s="34">
        <f>$Z$28/'Fixed data'!$C$7</f>
        <v>-6.5955555555555548E-4</v>
      </c>
      <c r="BC51" s="34">
        <f>$Z$28/'Fixed data'!$C$7</f>
        <v>-6.5955555555555548E-4</v>
      </c>
      <c r="BD51" s="34">
        <f>$Z$28/'Fixed data'!$C$7</f>
        <v>-6.5955555555555548E-4</v>
      </c>
    </row>
    <row r="52" spans="1:56" ht="16.5" hidden="1" customHeight="1" outlineLevel="1">
      <c r="A52" s="116"/>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-6.5955555555555548E-4</v>
      </c>
      <c r="AC52" s="34">
        <f>$AA$28/'Fixed data'!$C$7</f>
        <v>-6.5955555555555548E-4</v>
      </c>
      <c r="AD52" s="34">
        <f>$AA$28/'Fixed data'!$C$7</f>
        <v>-6.5955555555555548E-4</v>
      </c>
      <c r="AE52" s="34">
        <f>$AA$28/'Fixed data'!$C$7</f>
        <v>-6.5955555555555548E-4</v>
      </c>
      <c r="AF52" s="34">
        <f>$AA$28/'Fixed data'!$C$7</f>
        <v>-6.5955555555555548E-4</v>
      </c>
      <c r="AG52" s="34">
        <f>$AA$28/'Fixed data'!$C$7</f>
        <v>-6.5955555555555548E-4</v>
      </c>
      <c r="AH52" s="34">
        <f>$AA$28/'Fixed data'!$C$7</f>
        <v>-6.5955555555555548E-4</v>
      </c>
      <c r="AI52" s="34">
        <f>$AA$28/'Fixed data'!$C$7</f>
        <v>-6.5955555555555548E-4</v>
      </c>
      <c r="AJ52" s="34">
        <f>$AA$28/'Fixed data'!$C$7</f>
        <v>-6.5955555555555548E-4</v>
      </c>
      <c r="AK52" s="34">
        <f>$AA$28/'Fixed data'!$C$7</f>
        <v>-6.5955555555555548E-4</v>
      </c>
      <c r="AL52" s="34">
        <f>$AA$28/'Fixed data'!$C$7</f>
        <v>-6.5955555555555548E-4</v>
      </c>
      <c r="AM52" s="34">
        <f>$AA$28/'Fixed data'!$C$7</f>
        <v>-6.5955555555555548E-4</v>
      </c>
      <c r="AN52" s="34">
        <f>$AA$28/'Fixed data'!$C$7</f>
        <v>-6.5955555555555548E-4</v>
      </c>
      <c r="AO52" s="34">
        <f>$AA$28/'Fixed data'!$C$7</f>
        <v>-6.5955555555555548E-4</v>
      </c>
      <c r="AP52" s="34">
        <f>$AA$28/'Fixed data'!$C$7</f>
        <v>-6.5955555555555548E-4</v>
      </c>
      <c r="AQ52" s="34">
        <f>$AA$28/'Fixed data'!$C$7</f>
        <v>-6.5955555555555548E-4</v>
      </c>
      <c r="AR52" s="34">
        <f>$AA$28/'Fixed data'!$C$7</f>
        <v>-6.5955555555555548E-4</v>
      </c>
      <c r="AS52" s="34">
        <f>$AA$28/'Fixed data'!$C$7</f>
        <v>-6.5955555555555548E-4</v>
      </c>
      <c r="AT52" s="34">
        <f>$AA$28/'Fixed data'!$C$7</f>
        <v>-6.5955555555555548E-4</v>
      </c>
      <c r="AU52" s="34">
        <f>$AA$28/'Fixed data'!$C$7</f>
        <v>-6.5955555555555548E-4</v>
      </c>
      <c r="AV52" s="34">
        <f>$AA$28/'Fixed data'!$C$7</f>
        <v>-6.5955555555555548E-4</v>
      </c>
      <c r="AW52" s="34">
        <f>$AA$28/'Fixed data'!$C$7</f>
        <v>-6.5955555555555548E-4</v>
      </c>
      <c r="AX52" s="34">
        <f>$AA$28/'Fixed data'!$C$7</f>
        <v>-6.5955555555555548E-4</v>
      </c>
      <c r="AY52" s="34">
        <f>$AA$28/'Fixed data'!$C$7</f>
        <v>-6.5955555555555548E-4</v>
      </c>
      <c r="AZ52" s="34">
        <f>$AA$28/'Fixed data'!$C$7</f>
        <v>-6.5955555555555548E-4</v>
      </c>
      <c r="BA52" s="34">
        <f>$AA$28/'Fixed data'!$C$7</f>
        <v>-6.5955555555555548E-4</v>
      </c>
      <c r="BB52" s="34">
        <f>$AA$28/'Fixed data'!$C$7</f>
        <v>-6.5955555555555548E-4</v>
      </c>
      <c r="BC52" s="34">
        <f>$AA$28/'Fixed data'!$C$7</f>
        <v>-6.5955555555555548E-4</v>
      </c>
      <c r="BD52" s="34">
        <f>$AA$28/'Fixed data'!$C$7</f>
        <v>-6.5955555555555548E-4</v>
      </c>
    </row>
    <row r="53" spans="1:56" ht="16.5" hidden="1" customHeight="1" outlineLevel="1">
      <c r="A53" s="116"/>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-6.5955555555555548E-4</v>
      </c>
      <c r="AD53" s="34">
        <f>$AB$28/'Fixed data'!$C$7</f>
        <v>-6.5955555555555548E-4</v>
      </c>
      <c r="AE53" s="34">
        <f>$AB$28/'Fixed data'!$C$7</f>
        <v>-6.5955555555555548E-4</v>
      </c>
      <c r="AF53" s="34">
        <f>$AB$28/'Fixed data'!$C$7</f>
        <v>-6.5955555555555548E-4</v>
      </c>
      <c r="AG53" s="34">
        <f>$AB$28/'Fixed data'!$C$7</f>
        <v>-6.5955555555555548E-4</v>
      </c>
      <c r="AH53" s="34">
        <f>$AB$28/'Fixed data'!$C$7</f>
        <v>-6.5955555555555548E-4</v>
      </c>
      <c r="AI53" s="34">
        <f>$AB$28/'Fixed data'!$C$7</f>
        <v>-6.5955555555555548E-4</v>
      </c>
      <c r="AJ53" s="34">
        <f>$AB$28/'Fixed data'!$C$7</f>
        <v>-6.5955555555555548E-4</v>
      </c>
      <c r="AK53" s="34">
        <f>$AB$28/'Fixed data'!$C$7</f>
        <v>-6.5955555555555548E-4</v>
      </c>
      <c r="AL53" s="34">
        <f>$AB$28/'Fixed data'!$C$7</f>
        <v>-6.5955555555555548E-4</v>
      </c>
      <c r="AM53" s="34">
        <f>$AB$28/'Fixed data'!$C$7</f>
        <v>-6.5955555555555548E-4</v>
      </c>
      <c r="AN53" s="34">
        <f>$AB$28/'Fixed data'!$C$7</f>
        <v>-6.5955555555555548E-4</v>
      </c>
      <c r="AO53" s="34">
        <f>$AB$28/'Fixed data'!$C$7</f>
        <v>-6.5955555555555548E-4</v>
      </c>
      <c r="AP53" s="34">
        <f>$AB$28/'Fixed data'!$C$7</f>
        <v>-6.5955555555555548E-4</v>
      </c>
      <c r="AQ53" s="34">
        <f>$AB$28/'Fixed data'!$C$7</f>
        <v>-6.5955555555555548E-4</v>
      </c>
      <c r="AR53" s="34">
        <f>$AB$28/'Fixed data'!$C$7</f>
        <v>-6.5955555555555548E-4</v>
      </c>
      <c r="AS53" s="34">
        <f>$AB$28/'Fixed data'!$C$7</f>
        <v>-6.5955555555555548E-4</v>
      </c>
      <c r="AT53" s="34">
        <f>$AB$28/'Fixed data'!$C$7</f>
        <v>-6.5955555555555548E-4</v>
      </c>
      <c r="AU53" s="34">
        <f>$AB$28/'Fixed data'!$C$7</f>
        <v>-6.5955555555555548E-4</v>
      </c>
      <c r="AV53" s="34">
        <f>$AB$28/'Fixed data'!$C$7</f>
        <v>-6.5955555555555548E-4</v>
      </c>
      <c r="AW53" s="34">
        <f>$AB$28/'Fixed data'!$C$7</f>
        <v>-6.5955555555555548E-4</v>
      </c>
      <c r="AX53" s="34">
        <f>$AB$28/'Fixed data'!$C$7</f>
        <v>-6.5955555555555548E-4</v>
      </c>
      <c r="AY53" s="34">
        <f>$AB$28/'Fixed data'!$C$7</f>
        <v>-6.5955555555555548E-4</v>
      </c>
      <c r="AZ53" s="34">
        <f>$AB$28/'Fixed data'!$C$7</f>
        <v>-6.5955555555555548E-4</v>
      </c>
      <c r="BA53" s="34">
        <f>$AB$28/'Fixed data'!$C$7</f>
        <v>-6.5955555555555548E-4</v>
      </c>
      <c r="BB53" s="34">
        <f>$AB$28/'Fixed data'!$C$7</f>
        <v>-6.5955555555555548E-4</v>
      </c>
      <c r="BC53" s="34">
        <f>$AB$28/'Fixed data'!$C$7</f>
        <v>-6.5955555555555548E-4</v>
      </c>
      <c r="BD53" s="34">
        <f>$AB$28/'Fixed data'!$C$7</f>
        <v>-6.5955555555555548E-4</v>
      </c>
    </row>
    <row r="54" spans="1:56" ht="16.5" hidden="1" customHeight="1" outlineLevel="1">
      <c r="A54" s="116"/>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-6.5955555555555548E-4</v>
      </c>
      <c r="AE54" s="34">
        <f>$AC$28/'Fixed data'!$C$7</f>
        <v>-6.5955555555555548E-4</v>
      </c>
      <c r="AF54" s="34">
        <f>$AC$28/'Fixed data'!$C$7</f>
        <v>-6.5955555555555548E-4</v>
      </c>
      <c r="AG54" s="34">
        <f>$AC$28/'Fixed data'!$C$7</f>
        <v>-6.5955555555555548E-4</v>
      </c>
      <c r="AH54" s="34">
        <f>$AC$28/'Fixed data'!$C$7</f>
        <v>-6.5955555555555548E-4</v>
      </c>
      <c r="AI54" s="34">
        <f>$AC$28/'Fixed data'!$C$7</f>
        <v>-6.5955555555555548E-4</v>
      </c>
      <c r="AJ54" s="34">
        <f>$AC$28/'Fixed data'!$C$7</f>
        <v>-6.5955555555555548E-4</v>
      </c>
      <c r="AK54" s="34">
        <f>$AC$28/'Fixed data'!$C$7</f>
        <v>-6.5955555555555548E-4</v>
      </c>
      <c r="AL54" s="34">
        <f>$AC$28/'Fixed data'!$C$7</f>
        <v>-6.5955555555555548E-4</v>
      </c>
      <c r="AM54" s="34">
        <f>$AC$28/'Fixed data'!$C$7</f>
        <v>-6.5955555555555548E-4</v>
      </c>
      <c r="AN54" s="34">
        <f>$AC$28/'Fixed data'!$C$7</f>
        <v>-6.5955555555555548E-4</v>
      </c>
      <c r="AO54" s="34">
        <f>$AC$28/'Fixed data'!$C$7</f>
        <v>-6.5955555555555548E-4</v>
      </c>
      <c r="AP54" s="34">
        <f>$AC$28/'Fixed data'!$C$7</f>
        <v>-6.5955555555555548E-4</v>
      </c>
      <c r="AQ54" s="34">
        <f>$AC$28/'Fixed data'!$C$7</f>
        <v>-6.5955555555555548E-4</v>
      </c>
      <c r="AR54" s="34">
        <f>$AC$28/'Fixed data'!$C$7</f>
        <v>-6.5955555555555548E-4</v>
      </c>
      <c r="AS54" s="34">
        <f>$AC$28/'Fixed data'!$C$7</f>
        <v>-6.5955555555555548E-4</v>
      </c>
      <c r="AT54" s="34">
        <f>$AC$28/'Fixed data'!$C$7</f>
        <v>-6.5955555555555548E-4</v>
      </c>
      <c r="AU54" s="34">
        <f>$AC$28/'Fixed data'!$C$7</f>
        <v>-6.5955555555555548E-4</v>
      </c>
      <c r="AV54" s="34">
        <f>$AC$28/'Fixed data'!$C$7</f>
        <v>-6.5955555555555548E-4</v>
      </c>
      <c r="AW54" s="34">
        <f>$AC$28/'Fixed data'!$C$7</f>
        <v>-6.5955555555555548E-4</v>
      </c>
      <c r="AX54" s="34">
        <f>$AC$28/'Fixed data'!$C$7</f>
        <v>-6.5955555555555548E-4</v>
      </c>
      <c r="AY54" s="34">
        <f>$AC$28/'Fixed data'!$C$7</f>
        <v>-6.5955555555555548E-4</v>
      </c>
      <c r="AZ54" s="34">
        <f>$AC$28/'Fixed data'!$C$7</f>
        <v>-6.5955555555555548E-4</v>
      </c>
      <c r="BA54" s="34">
        <f>$AC$28/'Fixed data'!$C$7</f>
        <v>-6.5955555555555548E-4</v>
      </c>
      <c r="BB54" s="34">
        <f>$AC$28/'Fixed data'!$C$7</f>
        <v>-6.5955555555555548E-4</v>
      </c>
      <c r="BC54" s="34">
        <f>$AC$28/'Fixed data'!$C$7</f>
        <v>-6.5955555555555548E-4</v>
      </c>
      <c r="BD54" s="34">
        <f>$AC$28/'Fixed data'!$C$7</f>
        <v>-6.5955555555555548E-4</v>
      </c>
    </row>
    <row r="55" spans="1:56" ht="16.5" hidden="1" customHeight="1" outlineLevel="1">
      <c r="A55" s="116"/>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-6.5955555555555548E-4</v>
      </c>
      <c r="AF55" s="34">
        <f>$AD$28/'Fixed data'!$C$7</f>
        <v>-6.5955555555555548E-4</v>
      </c>
      <c r="AG55" s="34">
        <f>$AD$28/'Fixed data'!$C$7</f>
        <v>-6.5955555555555548E-4</v>
      </c>
      <c r="AH55" s="34">
        <f>$AD$28/'Fixed data'!$C$7</f>
        <v>-6.5955555555555548E-4</v>
      </c>
      <c r="AI55" s="34">
        <f>$AD$28/'Fixed data'!$C$7</f>
        <v>-6.5955555555555548E-4</v>
      </c>
      <c r="AJ55" s="34">
        <f>$AD$28/'Fixed data'!$C$7</f>
        <v>-6.5955555555555548E-4</v>
      </c>
      <c r="AK55" s="34">
        <f>$AD$28/'Fixed data'!$C$7</f>
        <v>-6.5955555555555548E-4</v>
      </c>
      <c r="AL55" s="34">
        <f>$AD$28/'Fixed data'!$C$7</f>
        <v>-6.5955555555555548E-4</v>
      </c>
      <c r="AM55" s="34">
        <f>$AD$28/'Fixed data'!$C$7</f>
        <v>-6.5955555555555548E-4</v>
      </c>
      <c r="AN55" s="34">
        <f>$AD$28/'Fixed data'!$C$7</f>
        <v>-6.5955555555555548E-4</v>
      </c>
      <c r="AO55" s="34">
        <f>$AD$28/'Fixed data'!$C$7</f>
        <v>-6.5955555555555548E-4</v>
      </c>
      <c r="AP55" s="34">
        <f>$AD$28/'Fixed data'!$C$7</f>
        <v>-6.5955555555555548E-4</v>
      </c>
      <c r="AQ55" s="34">
        <f>$AD$28/'Fixed data'!$C$7</f>
        <v>-6.5955555555555548E-4</v>
      </c>
      <c r="AR55" s="34">
        <f>$AD$28/'Fixed data'!$C$7</f>
        <v>-6.5955555555555548E-4</v>
      </c>
      <c r="AS55" s="34">
        <f>$AD$28/'Fixed data'!$C$7</f>
        <v>-6.5955555555555548E-4</v>
      </c>
      <c r="AT55" s="34">
        <f>$AD$28/'Fixed data'!$C$7</f>
        <v>-6.5955555555555548E-4</v>
      </c>
      <c r="AU55" s="34">
        <f>$AD$28/'Fixed data'!$C$7</f>
        <v>-6.5955555555555548E-4</v>
      </c>
      <c r="AV55" s="34">
        <f>$AD$28/'Fixed data'!$C$7</f>
        <v>-6.5955555555555548E-4</v>
      </c>
      <c r="AW55" s="34">
        <f>$AD$28/'Fixed data'!$C$7</f>
        <v>-6.5955555555555548E-4</v>
      </c>
      <c r="AX55" s="34">
        <f>$AD$28/'Fixed data'!$C$7</f>
        <v>-6.5955555555555548E-4</v>
      </c>
      <c r="AY55" s="34">
        <f>$AD$28/'Fixed data'!$C$7</f>
        <v>-6.5955555555555548E-4</v>
      </c>
      <c r="AZ55" s="34">
        <f>$AD$28/'Fixed data'!$C$7</f>
        <v>-6.5955555555555548E-4</v>
      </c>
      <c r="BA55" s="34">
        <f>$AD$28/'Fixed data'!$C$7</f>
        <v>-6.5955555555555548E-4</v>
      </c>
      <c r="BB55" s="34">
        <f>$AD$28/'Fixed data'!$C$7</f>
        <v>-6.5955555555555548E-4</v>
      </c>
      <c r="BC55" s="34">
        <f>$AD$28/'Fixed data'!$C$7</f>
        <v>-6.5955555555555548E-4</v>
      </c>
      <c r="BD55" s="34">
        <f>$AD$28/'Fixed data'!$C$7</f>
        <v>-6.5955555555555548E-4</v>
      </c>
    </row>
    <row r="56" spans="1:56" ht="16.5" hidden="1" customHeight="1" outlineLevel="1">
      <c r="A56" s="116"/>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-6.5955555555555548E-4</v>
      </c>
      <c r="AG56" s="34">
        <f>$AE$28/'Fixed data'!$C$7</f>
        <v>-6.5955555555555548E-4</v>
      </c>
      <c r="AH56" s="34">
        <f>$AE$28/'Fixed data'!$C$7</f>
        <v>-6.5955555555555548E-4</v>
      </c>
      <c r="AI56" s="34">
        <f>$AE$28/'Fixed data'!$C$7</f>
        <v>-6.5955555555555548E-4</v>
      </c>
      <c r="AJ56" s="34">
        <f>$AE$28/'Fixed data'!$C$7</f>
        <v>-6.5955555555555548E-4</v>
      </c>
      <c r="AK56" s="34">
        <f>$AE$28/'Fixed data'!$C$7</f>
        <v>-6.5955555555555548E-4</v>
      </c>
      <c r="AL56" s="34">
        <f>$AE$28/'Fixed data'!$C$7</f>
        <v>-6.5955555555555548E-4</v>
      </c>
      <c r="AM56" s="34">
        <f>$AE$28/'Fixed data'!$C$7</f>
        <v>-6.5955555555555548E-4</v>
      </c>
      <c r="AN56" s="34">
        <f>$AE$28/'Fixed data'!$C$7</f>
        <v>-6.5955555555555548E-4</v>
      </c>
      <c r="AO56" s="34">
        <f>$AE$28/'Fixed data'!$C$7</f>
        <v>-6.5955555555555548E-4</v>
      </c>
      <c r="AP56" s="34">
        <f>$AE$28/'Fixed data'!$C$7</f>
        <v>-6.5955555555555548E-4</v>
      </c>
      <c r="AQ56" s="34">
        <f>$AE$28/'Fixed data'!$C$7</f>
        <v>-6.5955555555555548E-4</v>
      </c>
      <c r="AR56" s="34">
        <f>$AE$28/'Fixed data'!$C$7</f>
        <v>-6.5955555555555548E-4</v>
      </c>
      <c r="AS56" s="34">
        <f>$AE$28/'Fixed data'!$C$7</f>
        <v>-6.5955555555555548E-4</v>
      </c>
      <c r="AT56" s="34">
        <f>$AE$28/'Fixed data'!$C$7</f>
        <v>-6.5955555555555548E-4</v>
      </c>
      <c r="AU56" s="34">
        <f>$AE$28/'Fixed data'!$C$7</f>
        <v>-6.5955555555555548E-4</v>
      </c>
      <c r="AV56" s="34">
        <f>$AE$28/'Fixed data'!$C$7</f>
        <v>-6.5955555555555548E-4</v>
      </c>
      <c r="AW56" s="34">
        <f>$AE$28/'Fixed data'!$C$7</f>
        <v>-6.5955555555555548E-4</v>
      </c>
      <c r="AX56" s="34">
        <f>$AE$28/'Fixed data'!$C$7</f>
        <v>-6.5955555555555548E-4</v>
      </c>
      <c r="AY56" s="34">
        <f>$AE$28/'Fixed data'!$C$7</f>
        <v>-6.5955555555555548E-4</v>
      </c>
      <c r="AZ56" s="34">
        <f>$AE$28/'Fixed data'!$C$7</f>
        <v>-6.5955555555555548E-4</v>
      </c>
      <c r="BA56" s="34">
        <f>$AE$28/'Fixed data'!$C$7</f>
        <v>-6.5955555555555548E-4</v>
      </c>
      <c r="BB56" s="34">
        <f>$AE$28/'Fixed data'!$C$7</f>
        <v>-6.5955555555555548E-4</v>
      </c>
      <c r="BC56" s="34">
        <f>$AE$28/'Fixed data'!$C$7</f>
        <v>-6.5955555555555548E-4</v>
      </c>
      <c r="BD56" s="34">
        <f>$AE$28/'Fixed data'!$C$7</f>
        <v>-6.5955555555555548E-4</v>
      </c>
    </row>
    <row r="57" spans="1:56" ht="16.5" hidden="1" customHeight="1" outlineLevel="1">
      <c r="A57" s="116"/>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-6.5955555555555548E-4</v>
      </c>
      <c r="AH57" s="34">
        <f>$AF$28/'Fixed data'!$C$7</f>
        <v>-6.5955555555555548E-4</v>
      </c>
      <c r="AI57" s="34">
        <f>$AF$28/'Fixed data'!$C$7</f>
        <v>-6.5955555555555548E-4</v>
      </c>
      <c r="AJ57" s="34">
        <f>$AF$28/'Fixed data'!$C$7</f>
        <v>-6.5955555555555548E-4</v>
      </c>
      <c r="AK57" s="34">
        <f>$AF$28/'Fixed data'!$C$7</f>
        <v>-6.5955555555555548E-4</v>
      </c>
      <c r="AL57" s="34">
        <f>$AF$28/'Fixed data'!$C$7</f>
        <v>-6.5955555555555548E-4</v>
      </c>
      <c r="AM57" s="34">
        <f>$AF$28/'Fixed data'!$C$7</f>
        <v>-6.5955555555555548E-4</v>
      </c>
      <c r="AN57" s="34">
        <f>$AF$28/'Fixed data'!$C$7</f>
        <v>-6.5955555555555548E-4</v>
      </c>
      <c r="AO57" s="34">
        <f>$AF$28/'Fixed data'!$C$7</f>
        <v>-6.5955555555555548E-4</v>
      </c>
      <c r="AP57" s="34">
        <f>$AF$28/'Fixed data'!$C$7</f>
        <v>-6.5955555555555548E-4</v>
      </c>
      <c r="AQ57" s="34">
        <f>$AF$28/'Fixed data'!$C$7</f>
        <v>-6.5955555555555548E-4</v>
      </c>
      <c r="AR57" s="34">
        <f>$AF$28/'Fixed data'!$C$7</f>
        <v>-6.5955555555555548E-4</v>
      </c>
      <c r="AS57" s="34">
        <f>$AF$28/'Fixed data'!$C$7</f>
        <v>-6.5955555555555548E-4</v>
      </c>
      <c r="AT57" s="34">
        <f>$AF$28/'Fixed data'!$C$7</f>
        <v>-6.5955555555555548E-4</v>
      </c>
      <c r="AU57" s="34">
        <f>$AF$28/'Fixed data'!$C$7</f>
        <v>-6.5955555555555548E-4</v>
      </c>
      <c r="AV57" s="34">
        <f>$AF$28/'Fixed data'!$C$7</f>
        <v>-6.5955555555555548E-4</v>
      </c>
      <c r="AW57" s="34">
        <f>$AF$28/'Fixed data'!$C$7</f>
        <v>-6.5955555555555548E-4</v>
      </c>
      <c r="AX57" s="34">
        <f>$AF$28/'Fixed data'!$C$7</f>
        <v>-6.5955555555555548E-4</v>
      </c>
      <c r="AY57" s="34">
        <f>$AF$28/'Fixed data'!$C$7</f>
        <v>-6.5955555555555548E-4</v>
      </c>
      <c r="AZ57" s="34">
        <f>$AF$28/'Fixed data'!$C$7</f>
        <v>-6.5955555555555548E-4</v>
      </c>
      <c r="BA57" s="34">
        <f>$AF$28/'Fixed data'!$C$7</f>
        <v>-6.5955555555555548E-4</v>
      </c>
      <c r="BB57" s="34">
        <f>$AF$28/'Fixed data'!$C$7</f>
        <v>-6.5955555555555548E-4</v>
      </c>
      <c r="BC57" s="34">
        <f>$AF$28/'Fixed data'!$C$7</f>
        <v>-6.5955555555555548E-4</v>
      </c>
      <c r="BD57" s="34">
        <f>$AF$28/'Fixed data'!$C$7</f>
        <v>-6.5955555555555548E-4</v>
      </c>
    </row>
    <row r="58" spans="1:56" ht="16.5" hidden="1" customHeight="1" outlineLevel="1">
      <c r="A58" s="116"/>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-6.5955555555555548E-4</v>
      </c>
      <c r="AI58" s="34">
        <f>$AG$28/'Fixed data'!$C$7</f>
        <v>-6.5955555555555548E-4</v>
      </c>
      <c r="AJ58" s="34">
        <f>$AG$28/'Fixed data'!$C$7</f>
        <v>-6.5955555555555548E-4</v>
      </c>
      <c r="AK58" s="34">
        <f>$AG$28/'Fixed data'!$C$7</f>
        <v>-6.5955555555555548E-4</v>
      </c>
      <c r="AL58" s="34">
        <f>$AG$28/'Fixed data'!$C$7</f>
        <v>-6.5955555555555548E-4</v>
      </c>
      <c r="AM58" s="34">
        <f>$AG$28/'Fixed data'!$C$7</f>
        <v>-6.5955555555555548E-4</v>
      </c>
      <c r="AN58" s="34">
        <f>$AG$28/'Fixed data'!$C$7</f>
        <v>-6.5955555555555548E-4</v>
      </c>
      <c r="AO58" s="34">
        <f>$AG$28/'Fixed data'!$C$7</f>
        <v>-6.5955555555555548E-4</v>
      </c>
      <c r="AP58" s="34">
        <f>$AG$28/'Fixed data'!$C$7</f>
        <v>-6.5955555555555548E-4</v>
      </c>
      <c r="AQ58" s="34">
        <f>$AG$28/'Fixed data'!$C$7</f>
        <v>-6.5955555555555548E-4</v>
      </c>
      <c r="AR58" s="34">
        <f>$AG$28/'Fixed data'!$C$7</f>
        <v>-6.5955555555555548E-4</v>
      </c>
      <c r="AS58" s="34">
        <f>$AG$28/'Fixed data'!$C$7</f>
        <v>-6.5955555555555548E-4</v>
      </c>
      <c r="AT58" s="34">
        <f>$AG$28/'Fixed data'!$C$7</f>
        <v>-6.5955555555555548E-4</v>
      </c>
      <c r="AU58" s="34">
        <f>$AG$28/'Fixed data'!$C$7</f>
        <v>-6.5955555555555548E-4</v>
      </c>
      <c r="AV58" s="34">
        <f>$AG$28/'Fixed data'!$C$7</f>
        <v>-6.5955555555555548E-4</v>
      </c>
      <c r="AW58" s="34">
        <f>$AG$28/'Fixed data'!$C$7</f>
        <v>-6.5955555555555548E-4</v>
      </c>
      <c r="AX58" s="34">
        <f>$AG$28/'Fixed data'!$C$7</f>
        <v>-6.5955555555555548E-4</v>
      </c>
      <c r="AY58" s="34">
        <f>$AG$28/'Fixed data'!$C$7</f>
        <v>-6.5955555555555548E-4</v>
      </c>
      <c r="AZ58" s="34">
        <f>$AG$28/'Fixed data'!$C$7</f>
        <v>-6.5955555555555548E-4</v>
      </c>
      <c r="BA58" s="34">
        <f>$AG$28/'Fixed data'!$C$7</f>
        <v>-6.5955555555555548E-4</v>
      </c>
      <c r="BB58" s="34">
        <f>$AG$28/'Fixed data'!$C$7</f>
        <v>-6.5955555555555548E-4</v>
      </c>
      <c r="BC58" s="34">
        <f>$AG$28/'Fixed data'!$C$7</f>
        <v>-6.5955555555555548E-4</v>
      </c>
      <c r="BD58" s="34">
        <f>$AG$28/'Fixed data'!$C$7</f>
        <v>-6.5955555555555548E-4</v>
      </c>
    </row>
    <row r="59" spans="1:56" ht="16.5" hidden="1" customHeight="1" outlineLevel="1">
      <c r="A59" s="116"/>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-6.5955555555555548E-4</v>
      </c>
      <c r="AJ59" s="34">
        <f>$AH$28/'Fixed data'!$C$7</f>
        <v>-6.5955555555555548E-4</v>
      </c>
      <c r="AK59" s="34">
        <f>$AH$28/'Fixed data'!$C$7</f>
        <v>-6.5955555555555548E-4</v>
      </c>
      <c r="AL59" s="34">
        <f>$AH$28/'Fixed data'!$C$7</f>
        <v>-6.5955555555555548E-4</v>
      </c>
      <c r="AM59" s="34">
        <f>$AH$28/'Fixed data'!$C$7</f>
        <v>-6.5955555555555548E-4</v>
      </c>
      <c r="AN59" s="34">
        <f>$AH$28/'Fixed data'!$C$7</f>
        <v>-6.5955555555555548E-4</v>
      </c>
      <c r="AO59" s="34">
        <f>$AH$28/'Fixed data'!$C$7</f>
        <v>-6.5955555555555548E-4</v>
      </c>
      <c r="AP59" s="34">
        <f>$AH$28/'Fixed data'!$C$7</f>
        <v>-6.5955555555555548E-4</v>
      </c>
      <c r="AQ59" s="34">
        <f>$AH$28/'Fixed data'!$C$7</f>
        <v>-6.5955555555555548E-4</v>
      </c>
      <c r="AR59" s="34">
        <f>$AH$28/'Fixed data'!$C$7</f>
        <v>-6.5955555555555548E-4</v>
      </c>
      <c r="AS59" s="34">
        <f>$AH$28/'Fixed data'!$C$7</f>
        <v>-6.5955555555555548E-4</v>
      </c>
      <c r="AT59" s="34">
        <f>$AH$28/'Fixed data'!$C$7</f>
        <v>-6.5955555555555548E-4</v>
      </c>
      <c r="AU59" s="34">
        <f>$AH$28/'Fixed data'!$C$7</f>
        <v>-6.5955555555555548E-4</v>
      </c>
      <c r="AV59" s="34">
        <f>$AH$28/'Fixed data'!$C$7</f>
        <v>-6.5955555555555548E-4</v>
      </c>
      <c r="AW59" s="34">
        <f>$AH$28/'Fixed data'!$C$7</f>
        <v>-6.5955555555555548E-4</v>
      </c>
      <c r="AX59" s="34">
        <f>$AH$28/'Fixed data'!$C$7</f>
        <v>-6.5955555555555548E-4</v>
      </c>
      <c r="AY59" s="34">
        <f>$AH$28/'Fixed data'!$C$7</f>
        <v>-6.5955555555555548E-4</v>
      </c>
      <c r="AZ59" s="34">
        <f>$AH$28/'Fixed data'!$C$7</f>
        <v>-6.5955555555555548E-4</v>
      </c>
      <c r="BA59" s="34">
        <f>$AH$28/'Fixed data'!$C$7</f>
        <v>-6.5955555555555548E-4</v>
      </c>
      <c r="BB59" s="34">
        <f>$AH$28/'Fixed data'!$C$7</f>
        <v>-6.5955555555555548E-4</v>
      </c>
      <c r="BC59" s="34">
        <f>$AH$28/'Fixed data'!$C$7</f>
        <v>-6.5955555555555548E-4</v>
      </c>
      <c r="BD59" s="34">
        <f>$AH$28/'Fixed data'!$C$7</f>
        <v>-6.5955555555555548E-4</v>
      </c>
    </row>
    <row r="60" spans="1:56" ht="16.5" collapsed="1">
      <c r="A60" s="116"/>
      <c r="B60" s="9" t="s">
        <v>7</v>
      </c>
      <c r="C60" s="9" t="s">
        <v>61</v>
      </c>
      <c r="D60" s="9" t="s">
        <v>40</v>
      </c>
      <c r="E60" s="34">
        <f>SUM(E30:E59)</f>
        <v>0</v>
      </c>
      <c r="F60" s="34">
        <f t="shared" ref="F60:BD60" si="5">SUM(F30:F59)</f>
        <v>-2.4862421803642294E-2</v>
      </c>
      <c r="G60" s="34">
        <f t="shared" si="5"/>
        <v>-0.35438613736927632</v>
      </c>
      <c r="H60" s="34">
        <f t="shared" si="5"/>
        <v>-0.35504793062332463</v>
      </c>
      <c r="I60" s="34">
        <f t="shared" si="5"/>
        <v>-0.35570839676212396</v>
      </c>
      <c r="J60" s="34">
        <f t="shared" si="5"/>
        <v>-0.35636789552231851</v>
      </c>
      <c r="K60" s="34">
        <f t="shared" si="5"/>
        <v>-0.35702677051646209</v>
      </c>
      <c r="L60" s="34">
        <f t="shared" si="5"/>
        <v>-0.35768507308676134</v>
      </c>
      <c r="M60" s="34">
        <f t="shared" si="5"/>
        <v>-0.35834230796436345</v>
      </c>
      <c r="N60" s="34">
        <f t="shared" si="5"/>
        <v>-0.35900186351991903</v>
      </c>
      <c r="O60" s="34">
        <f t="shared" si="5"/>
        <v>-0.35966141907547461</v>
      </c>
      <c r="P60" s="34">
        <f t="shared" si="5"/>
        <v>-0.36032097463103019</v>
      </c>
      <c r="Q60" s="34">
        <f t="shared" si="5"/>
        <v>-0.36098053018658577</v>
      </c>
      <c r="R60" s="34">
        <f t="shared" si="5"/>
        <v>-0.36164008574214135</v>
      </c>
      <c r="S60" s="34">
        <f t="shared" si="5"/>
        <v>-0.36229964129769693</v>
      </c>
      <c r="T60" s="34">
        <f t="shared" si="5"/>
        <v>-0.36295919685325251</v>
      </c>
      <c r="U60" s="34">
        <f t="shared" si="5"/>
        <v>-0.36361875240880809</v>
      </c>
      <c r="V60" s="34">
        <f t="shared" si="5"/>
        <v>-0.36427830796436367</v>
      </c>
      <c r="W60" s="34">
        <f t="shared" si="5"/>
        <v>-0.36493786351991925</v>
      </c>
      <c r="X60" s="34">
        <f t="shared" si="5"/>
        <v>-0.36559741907547483</v>
      </c>
      <c r="Y60" s="34">
        <f t="shared" si="5"/>
        <v>-0.36625697463103041</v>
      </c>
      <c r="Z60" s="34">
        <f t="shared" si="5"/>
        <v>-0.36691653018658599</v>
      </c>
      <c r="AA60" s="34">
        <f t="shared" si="5"/>
        <v>-0.36757608574214157</v>
      </c>
      <c r="AB60" s="34">
        <f t="shared" si="5"/>
        <v>-0.36823564129769715</v>
      </c>
      <c r="AC60" s="34">
        <f t="shared" si="5"/>
        <v>-0.36889519685325273</v>
      </c>
      <c r="AD60" s="34">
        <f t="shared" si="5"/>
        <v>-0.36955475240880831</v>
      </c>
      <c r="AE60" s="34">
        <f t="shared" si="5"/>
        <v>-0.37021430796436389</v>
      </c>
      <c r="AF60" s="34">
        <f t="shared" si="5"/>
        <v>-0.37087386351991947</v>
      </c>
      <c r="AG60" s="34">
        <f t="shared" si="5"/>
        <v>-0.37153341907547505</v>
      </c>
      <c r="AH60" s="34">
        <f t="shared" si="5"/>
        <v>-0.37219297463103063</v>
      </c>
      <c r="AI60" s="34">
        <f t="shared" si="5"/>
        <v>-0.37285253018658621</v>
      </c>
      <c r="AJ60" s="34">
        <f t="shared" si="5"/>
        <v>-0.37285253018658621</v>
      </c>
      <c r="AK60" s="34">
        <f t="shared" si="5"/>
        <v>-0.37285253018658621</v>
      </c>
      <c r="AL60" s="34">
        <f t="shared" si="5"/>
        <v>-0.37285253018658621</v>
      </c>
      <c r="AM60" s="34">
        <f t="shared" si="5"/>
        <v>-0.37285253018658621</v>
      </c>
      <c r="AN60" s="34">
        <f t="shared" si="5"/>
        <v>-0.37285253018658621</v>
      </c>
      <c r="AO60" s="34">
        <f t="shared" si="5"/>
        <v>-0.37285253018658621</v>
      </c>
      <c r="AP60" s="34">
        <f t="shared" si="5"/>
        <v>-0.37285253018658621</v>
      </c>
      <c r="AQ60" s="34">
        <f t="shared" si="5"/>
        <v>-0.37285253018658621</v>
      </c>
      <c r="AR60" s="34">
        <f t="shared" si="5"/>
        <v>-0.37285253018658621</v>
      </c>
      <c r="AS60" s="34">
        <f t="shared" si="5"/>
        <v>-0.37285253018658621</v>
      </c>
      <c r="AT60" s="34">
        <f t="shared" si="5"/>
        <v>-0.37285253018658621</v>
      </c>
      <c r="AU60" s="34">
        <f t="shared" si="5"/>
        <v>-0.37285253018658621</v>
      </c>
      <c r="AV60" s="34">
        <f t="shared" si="5"/>
        <v>-0.37285253018658621</v>
      </c>
      <c r="AW60" s="34">
        <f t="shared" si="5"/>
        <v>-0.37285253018658621</v>
      </c>
      <c r="AX60" s="34">
        <f t="shared" si="5"/>
        <v>-0.37285253018658621</v>
      </c>
      <c r="AY60" s="34">
        <f t="shared" si="5"/>
        <v>-0.34799010838294392</v>
      </c>
      <c r="AZ60" s="34">
        <f t="shared" si="5"/>
        <v>-1.8466392817309458E-2</v>
      </c>
      <c r="BA60" s="34">
        <f t="shared" si="5"/>
        <v>-1.7804599563261147E-2</v>
      </c>
      <c r="BB60" s="34">
        <f t="shared" si="5"/>
        <v>-1.7144133424461788E-2</v>
      </c>
      <c r="BC60" s="34">
        <f t="shared" si="5"/>
        <v>-1.6484634664267216E-2</v>
      </c>
      <c r="BD60" s="34">
        <f t="shared" si="5"/>
        <v>-1.5825759670123622E-2</v>
      </c>
    </row>
    <row r="61" spans="1:56" ht="17.25" hidden="1" customHeight="1" outlineLevel="1">
      <c r="A61" s="116"/>
      <c r="B61" s="9" t="s">
        <v>35</v>
      </c>
      <c r="C61" s="9" t="s">
        <v>62</v>
      </c>
      <c r="D61" s="9" t="s">
        <v>40</v>
      </c>
      <c r="E61" s="34">
        <v>0</v>
      </c>
      <c r="F61" s="34">
        <f>E62</f>
        <v>-1.1188089811639033</v>
      </c>
      <c r="G61" s="34">
        <f t="shared" ref="G61:BD61" si="6">F62</f>
        <v>-15.922513759813794</v>
      </c>
      <c r="H61" s="34">
        <f t="shared" si="6"/>
        <v>-15.597908318876692</v>
      </c>
      <c r="I61" s="34">
        <f t="shared" si="6"/>
        <v>-15.27258136449934</v>
      </c>
      <c r="J61" s="34">
        <f t="shared" si="6"/>
        <v>-14.946550411945971</v>
      </c>
      <c r="K61" s="34">
        <f t="shared" si="6"/>
        <v>-14.619831891160114</v>
      </c>
      <c r="L61" s="34">
        <f t="shared" si="6"/>
        <v>-14.292428736307119</v>
      </c>
      <c r="M61" s="34">
        <f t="shared" si="6"/>
        <v>-13.964319232712453</v>
      </c>
      <c r="N61" s="34">
        <f t="shared" si="6"/>
        <v>-13.635656924748091</v>
      </c>
      <c r="O61" s="34">
        <f t="shared" si="6"/>
        <v>-13.306335061228172</v>
      </c>
      <c r="P61" s="34">
        <f t="shared" si="6"/>
        <v>-12.976353642152697</v>
      </c>
      <c r="Q61" s="34">
        <f t="shared" si="6"/>
        <v>-12.645712667521666</v>
      </c>
      <c r="R61" s="34">
        <f t="shared" si="6"/>
        <v>-12.314412137335081</v>
      </c>
      <c r="S61" s="34">
        <f t="shared" si="6"/>
        <v>-11.98245205159294</v>
      </c>
      <c r="T61" s="34">
        <f t="shared" si="6"/>
        <v>-11.649832410295243</v>
      </c>
      <c r="U61" s="34">
        <f t="shared" si="6"/>
        <v>-11.31655321344199</v>
      </c>
      <c r="V61" s="34">
        <f t="shared" si="6"/>
        <v>-10.982614461033181</v>
      </c>
      <c r="W61" s="34">
        <f t="shared" si="6"/>
        <v>-10.648016153068818</v>
      </c>
      <c r="X61" s="34">
        <f t="shared" si="6"/>
        <v>-10.312758289548899</v>
      </c>
      <c r="Y61" s="34">
        <f t="shared" si="6"/>
        <v>-9.9768408704734242</v>
      </c>
      <c r="Z61" s="34">
        <f t="shared" si="6"/>
        <v>-9.6402638958423932</v>
      </c>
      <c r="AA61" s="34">
        <f t="shared" si="6"/>
        <v>-9.303027365655808</v>
      </c>
      <c r="AB61" s="34">
        <f t="shared" si="6"/>
        <v>-8.9651312799136669</v>
      </c>
      <c r="AC61" s="34">
        <f t="shared" si="6"/>
        <v>-8.6265756386159698</v>
      </c>
      <c r="AD61" s="34">
        <f t="shared" si="6"/>
        <v>-8.2873604417627167</v>
      </c>
      <c r="AE61" s="34">
        <f t="shared" si="6"/>
        <v>-7.9474856893539085</v>
      </c>
      <c r="AF61" s="34">
        <f t="shared" si="6"/>
        <v>-7.6069513813895444</v>
      </c>
      <c r="AG61" s="34">
        <f t="shared" si="6"/>
        <v>-7.2657575178696252</v>
      </c>
      <c r="AH61" s="34">
        <f t="shared" si="6"/>
        <v>-6.92390409879415</v>
      </c>
      <c r="AI61" s="34">
        <f t="shared" si="6"/>
        <v>-6.5813911241631198</v>
      </c>
      <c r="AJ61" s="34">
        <f t="shared" si="6"/>
        <v>-6.2382185939765336</v>
      </c>
      <c r="AK61" s="34">
        <f t="shared" si="6"/>
        <v>-5.8950460637899473</v>
      </c>
      <c r="AL61" s="34">
        <f t="shared" si="6"/>
        <v>-5.5518735336033611</v>
      </c>
      <c r="AM61" s="34">
        <f t="shared" si="6"/>
        <v>-5.2087010034167749</v>
      </c>
      <c r="AN61" s="34">
        <f t="shared" si="6"/>
        <v>-4.8655284732301887</v>
      </c>
      <c r="AO61" s="34">
        <f t="shared" si="6"/>
        <v>-4.5223559430436024</v>
      </c>
      <c r="AP61" s="34">
        <f t="shared" si="6"/>
        <v>-4.1791834128570162</v>
      </c>
      <c r="AQ61" s="34">
        <f t="shared" si="6"/>
        <v>-3.83601088267043</v>
      </c>
      <c r="AR61" s="34">
        <f t="shared" si="6"/>
        <v>-3.4928383524838438</v>
      </c>
      <c r="AS61" s="34">
        <f t="shared" si="6"/>
        <v>-3.1496658222972576</v>
      </c>
      <c r="AT61" s="34">
        <f t="shared" si="6"/>
        <v>-2.8064932921106713</v>
      </c>
      <c r="AU61" s="34">
        <f t="shared" si="6"/>
        <v>-2.4633207619240851</v>
      </c>
      <c r="AV61" s="34">
        <f t="shared" si="6"/>
        <v>-2.1201482317374989</v>
      </c>
      <c r="AW61" s="34">
        <f t="shared" si="6"/>
        <v>-1.7769757015509127</v>
      </c>
      <c r="AX61" s="34">
        <f t="shared" si="6"/>
        <v>-1.4338031713643264</v>
      </c>
      <c r="AY61" s="34">
        <f t="shared" si="6"/>
        <v>-1.0609506411777403</v>
      </c>
      <c r="AZ61" s="34">
        <f t="shared" si="6"/>
        <v>-0.71296053279479632</v>
      </c>
      <c r="BA61" s="34">
        <f t="shared" si="6"/>
        <v>-0.69449413997748688</v>
      </c>
      <c r="BB61" s="34">
        <f t="shared" si="6"/>
        <v>-0.67668954041422569</v>
      </c>
      <c r="BC61" s="34">
        <f t="shared" si="6"/>
        <v>-0.65954540698976394</v>
      </c>
      <c r="BD61" s="34">
        <f t="shared" si="6"/>
        <v>-0.64306077232549674</v>
      </c>
    </row>
    <row r="62" spans="1:56" ht="16.5" hidden="1" customHeight="1" outlineLevel="1">
      <c r="A62" s="116"/>
      <c r="B62" s="9" t="s">
        <v>34</v>
      </c>
      <c r="C62" s="9" t="s">
        <v>69</v>
      </c>
      <c r="D62" s="9" t="s">
        <v>40</v>
      </c>
      <c r="E62" s="34">
        <f t="shared" ref="E62:BD62" si="7">E28-E60+E61</f>
        <v>-1.1188089811639033</v>
      </c>
      <c r="F62" s="34">
        <f t="shared" si="7"/>
        <v>-15.922513759813794</v>
      </c>
      <c r="G62" s="34">
        <f t="shared" si="7"/>
        <v>-15.597908318876692</v>
      </c>
      <c r="H62" s="34">
        <f t="shared" si="7"/>
        <v>-15.27258136449934</v>
      </c>
      <c r="I62" s="34">
        <f t="shared" si="7"/>
        <v>-14.946550411945971</v>
      </c>
      <c r="J62" s="34">
        <f t="shared" si="7"/>
        <v>-14.619831891160114</v>
      </c>
      <c r="K62" s="34">
        <f t="shared" si="7"/>
        <v>-14.292428736307119</v>
      </c>
      <c r="L62" s="34">
        <f t="shared" si="7"/>
        <v>-13.964319232712453</v>
      </c>
      <c r="M62" s="34">
        <f t="shared" si="7"/>
        <v>-13.635656924748091</v>
      </c>
      <c r="N62" s="34">
        <f t="shared" si="7"/>
        <v>-13.306335061228172</v>
      </c>
      <c r="O62" s="34">
        <f t="shared" si="7"/>
        <v>-12.976353642152697</v>
      </c>
      <c r="P62" s="34">
        <f t="shared" si="7"/>
        <v>-12.645712667521666</v>
      </c>
      <c r="Q62" s="34">
        <f t="shared" si="7"/>
        <v>-12.314412137335081</v>
      </c>
      <c r="R62" s="34">
        <f t="shared" si="7"/>
        <v>-11.98245205159294</v>
      </c>
      <c r="S62" s="34">
        <f t="shared" si="7"/>
        <v>-11.649832410295243</v>
      </c>
      <c r="T62" s="34">
        <f t="shared" si="7"/>
        <v>-11.31655321344199</v>
      </c>
      <c r="U62" s="34">
        <f t="shared" si="7"/>
        <v>-10.982614461033181</v>
      </c>
      <c r="V62" s="34">
        <f t="shared" si="7"/>
        <v>-10.648016153068818</v>
      </c>
      <c r="W62" s="34">
        <f t="shared" si="7"/>
        <v>-10.312758289548899</v>
      </c>
      <c r="X62" s="34">
        <f t="shared" si="7"/>
        <v>-9.9768408704734242</v>
      </c>
      <c r="Y62" s="34">
        <f t="shared" si="7"/>
        <v>-9.6402638958423932</v>
      </c>
      <c r="Z62" s="34">
        <f t="shared" si="7"/>
        <v>-9.303027365655808</v>
      </c>
      <c r="AA62" s="34">
        <f t="shared" si="7"/>
        <v>-8.9651312799136669</v>
      </c>
      <c r="AB62" s="34">
        <f t="shared" si="7"/>
        <v>-8.6265756386159698</v>
      </c>
      <c r="AC62" s="34">
        <f t="shared" si="7"/>
        <v>-8.2873604417627167</v>
      </c>
      <c r="AD62" s="34">
        <f t="shared" si="7"/>
        <v>-7.9474856893539085</v>
      </c>
      <c r="AE62" s="34">
        <f t="shared" si="7"/>
        <v>-7.6069513813895444</v>
      </c>
      <c r="AF62" s="34">
        <f t="shared" si="7"/>
        <v>-7.2657575178696252</v>
      </c>
      <c r="AG62" s="34">
        <f t="shared" si="7"/>
        <v>-6.92390409879415</v>
      </c>
      <c r="AH62" s="34">
        <f t="shared" si="7"/>
        <v>-6.5813911241631198</v>
      </c>
      <c r="AI62" s="34">
        <f t="shared" si="7"/>
        <v>-6.2382185939765336</v>
      </c>
      <c r="AJ62" s="34">
        <f t="shared" si="7"/>
        <v>-5.8950460637899473</v>
      </c>
      <c r="AK62" s="34">
        <f t="shared" si="7"/>
        <v>-5.5518735336033611</v>
      </c>
      <c r="AL62" s="34">
        <f t="shared" si="7"/>
        <v>-5.2087010034167749</v>
      </c>
      <c r="AM62" s="34">
        <f t="shared" si="7"/>
        <v>-4.8655284732301887</v>
      </c>
      <c r="AN62" s="34">
        <f t="shared" si="7"/>
        <v>-4.5223559430436024</v>
      </c>
      <c r="AO62" s="34">
        <f t="shared" si="7"/>
        <v>-4.1791834128570162</v>
      </c>
      <c r="AP62" s="34">
        <f t="shared" si="7"/>
        <v>-3.83601088267043</v>
      </c>
      <c r="AQ62" s="34">
        <f t="shared" si="7"/>
        <v>-3.4928383524838438</v>
      </c>
      <c r="AR62" s="34">
        <f t="shared" si="7"/>
        <v>-3.1496658222972576</v>
      </c>
      <c r="AS62" s="34">
        <f t="shared" si="7"/>
        <v>-2.8064932921106713</v>
      </c>
      <c r="AT62" s="34">
        <f t="shared" si="7"/>
        <v>-2.4633207619240851</v>
      </c>
      <c r="AU62" s="34">
        <f t="shared" si="7"/>
        <v>-2.1201482317374989</v>
      </c>
      <c r="AV62" s="34">
        <f t="shared" si="7"/>
        <v>-1.7769757015509127</v>
      </c>
      <c r="AW62" s="34">
        <f t="shared" si="7"/>
        <v>-1.4338031713643264</v>
      </c>
      <c r="AX62" s="34">
        <f t="shared" si="7"/>
        <v>-1.0609506411777403</v>
      </c>
      <c r="AY62" s="34">
        <f t="shared" si="7"/>
        <v>-0.71296053279479632</v>
      </c>
      <c r="AZ62" s="34">
        <f t="shared" si="7"/>
        <v>-0.69449413997748688</v>
      </c>
      <c r="BA62" s="34">
        <f t="shared" si="7"/>
        <v>-0.67668954041422569</v>
      </c>
      <c r="BB62" s="34">
        <f t="shared" si="7"/>
        <v>-0.65954540698976394</v>
      </c>
      <c r="BC62" s="34">
        <f t="shared" si="7"/>
        <v>-0.64306077232549674</v>
      </c>
      <c r="BD62" s="34">
        <f t="shared" si="7"/>
        <v>-0.62723501265537307</v>
      </c>
    </row>
    <row r="63" spans="1:56" ht="16.5" collapsed="1">
      <c r="A63" s="116"/>
      <c r="B63" s="9" t="s">
        <v>8</v>
      </c>
      <c r="C63" s="11" t="s">
        <v>68</v>
      </c>
      <c r="D63" s="9" t="s">
        <v>40</v>
      </c>
      <c r="E63" s="34">
        <f>AVERAGE(E61:E62)*'Fixed data'!$C$3</f>
        <v>-2.7019236895108264E-2</v>
      </c>
      <c r="F63" s="34">
        <f>AVERAGE(F61:F62)*'Fixed data'!$C$3</f>
        <v>-0.41154794419461144</v>
      </c>
      <c r="G63" s="34">
        <f>AVERAGE(G61:G62)*'Fixed data'!$C$3</f>
        <v>-0.76121819320037531</v>
      </c>
      <c r="H63" s="34">
        <f>AVERAGE(H61:H62)*'Fixed data'!$C$3</f>
        <v>-0.74552232585353118</v>
      </c>
      <c r="I63" s="34">
        <f>AVERAGE(I61:I62)*'Fixed data'!$C$3</f>
        <v>-0.7297920324011542</v>
      </c>
      <c r="J63" s="34">
        <f>AVERAGE(J61:J62)*'Fixed data'!$C$3</f>
        <v>-0.71402813262001197</v>
      </c>
      <c r="K63" s="34">
        <f>AVERAGE(K61:K62)*'Fixed data'!$C$3</f>
        <v>-0.69823109415333373</v>
      </c>
      <c r="L63" s="34">
        <f>AVERAGE(L61:L62)*'Fixed data'!$C$3</f>
        <v>-0.6824004634518227</v>
      </c>
      <c r="M63" s="34">
        <f>AVERAGE(M61:M62)*'Fixed data'!$C$3</f>
        <v>-0.6665394242026722</v>
      </c>
      <c r="N63" s="34">
        <f>AVERAGE(N61:N62)*'Fixed data'!$C$3</f>
        <v>-0.65064910646132679</v>
      </c>
      <c r="O63" s="34">
        <f>AVERAGE(O61:O62)*'Fixed data'!$C$3</f>
        <v>-0.634726932186648</v>
      </c>
      <c r="P63" s="34">
        <f>AVERAGE(P61:P62)*'Fixed data'!$C$3</f>
        <v>-0.61877290137863594</v>
      </c>
      <c r="Q63" s="34">
        <f>AVERAGE(Q61:Q62)*'Fixed data'!$C$3</f>
        <v>-0.60278701403729051</v>
      </c>
      <c r="R63" s="34">
        <f>AVERAGE(R61:R62)*'Fixed data'!$C$3</f>
        <v>-0.58676927016261171</v>
      </c>
      <c r="S63" s="34">
        <f>AVERAGE(S61:S62)*'Fixed data'!$C$3</f>
        <v>-0.57071966975459965</v>
      </c>
      <c r="T63" s="34">
        <f>AVERAGE(T61:T62)*'Fixed data'!$C$3</f>
        <v>-0.55463821281325421</v>
      </c>
      <c r="U63" s="34">
        <f>AVERAGE(U61:U62)*'Fixed data'!$C$3</f>
        <v>-0.53852489933857539</v>
      </c>
      <c r="V63" s="34">
        <f>AVERAGE(V61:V62)*'Fixed data'!$C$3</f>
        <v>-0.52237972933056331</v>
      </c>
      <c r="W63" s="34">
        <f>AVERAGE(W61:W62)*'Fixed data'!$C$3</f>
        <v>-0.50620270278921797</v>
      </c>
      <c r="X63" s="34">
        <f>AVERAGE(X61:X62)*'Fixed data'!$C$3</f>
        <v>-0.48999381971453915</v>
      </c>
      <c r="Y63" s="34">
        <f>AVERAGE(Y61:Y62)*'Fixed data'!$C$3</f>
        <v>-0.47375308010652706</v>
      </c>
      <c r="Z63" s="34">
        <f>AVERAGE(Z61:Z62)*'Fixed data'!$C$3</f>
        <v>-0.45748048396518165</v>
      </c>
      <c r="AA63" s="34">
        <f>AVERAGE(AA61:AA62)*'Fixed data'!$C$3</f>
        <v>-0.44117603129050287</v>
      </c>
      <c r="AB63" s="34">
        <f>AVERAGE(AB61:AB62)*'Fixed data'!$C$3</f>
        <v>-0.42483972208249077</v>
      </c>
      <c r="AC63" s="34">
        <f>AVERAGE(AC61:AC62)*'Fixed data'!$C$3</f>
        <v>-0.40847155634114529</v>
      </c>
      <c r="AD63" s="34">
        <f>AVERAGE(AD61:AD62)*'Fixed data'!$C$3</f>
        <v>-0.39207153406646655</v>
      </c>
      <c r="AE63" s="34">
        <f>AVERAGE(AE61:AE62)*'Fixed data'!$C$3</f>
        <v>-0.37563965525845444</v>
      </c>
      <c r="AF63" s="34">
        <f>AVERAGE(AF61:AF62)*'Fixed data'!$C$3</f>
        <v>-0.35917591991710895</v>
      </c>
      <c r="AG63" s="34">
        <f>AVERAGE(AG61:AG62)*'Fixed data'!$C$3</f>
        <v>-0.3426803280424302</v>
      </c>
      <c r="AH63" s="34">
        <f>AVERAGE(AH61:AH62)*'Fixed data'!$C$3</f>
        <v>-0.32615287963441808</v>
      </c>
      <c r="AI63" s="34">
        <f>AVERAGE(AI61:AI62)*'Fixed data'!$C$3</f>
        <v>-0.30959357469307264</v>
      </c>
      <c r="AJ63" s="34">
        <f>AVERAGE(AJ61:AJ62)*'Fixed data'!$C$3</f>
        <v>-0.29301834148506056</v>
      </c>
      <c r="AK63" s="34">
        <f>AVERAGE(AK61:AK62)*'Fixed data'!$C$3</f>
        <v>-0.27644310827704838</v>
      </c>
      <c r="AL63" s="34">
        <f>AVERAGE(AL61:AL62)*'Fixed data'!$C$3</f>
        <v>-0.2598678750690363</v>
      </c>
      <c r="AM63" s="34">
        <f>AVERAGE(AM61:AM62)*'Fixed data'!$C$3</f>
        <v>-0.24329264186102417</v>
      </c>
      <c r="AN63" s="34">
        <f>AVERAGE(AN61:AN62)*'Fixed data'!$C$3</f>
        <v>-0.2267174086530121</v>
      </c>
      <c r="AO63" s="34">
        <f>AVERAGE(AO61:AO62)*'Fixed data'!$C$3</f>
        <v>-0.21014217544499994</v>
      </c>
      <c r="AP63" s="34">
        <f>AVERAGE(AP61:AP62)*'Fixed data'!$C$3</f>
        <v>-0.19356694223698787</v>
      </c>
      <c r="AQ63" s="34">
        <f>AVERAGE(AQ61:AQ62)*'Fixed data'!$C$3</f>
        <v>-0.17699170902897571</v>
      </c>
      <c r="AR63" s="34">
        <f>AVERAGE(AR61:AR62)*'Fixed data'!$C$3</f>
        <v>-0.16041647582096361</v>
      </c>
      <c r="AS63" s="34">
        <f>AVERAGE(AS61:AS62)*'Fixed data'!$C$3</f>
        <v>-0.1438412426129515</v>
      </c>
      <c r="AT63" s="34">
        <f>AVERAGE(AT61:AT62)*'Fixed data'!$C$3</f>
        <v>-0.12726600940493937</v>
      </c>
      <c r="AU63" s="34">
        <f>AVERAGE(AU61:AU62)*'Fixed data'!$C$3</f>
        <v>-0.11069077619692726</v>
      </c>
      <c r="AV63" s="34">
        <f>AVERAGE(AV61:AV62)*'Fixed data'!$C$3</f>
        <v>-9.4115542988915141E-2</v>
      </c>
      <c r="AW63" s="34">
        <f>AVERAGE(AW61:AW62)*'Fixed data'!$C$3</f>
        <v>-7.7540309780903025E-2</v>
      </c>
      <c r="AX63" s="34">
        <f>AVERAGE(AX61:AX62)*'Fixed data'!$C$3</f>
        <v>-6.0248304572890918E-2</v>
      </c>
      <c r="AY63" s="34">
        <f>AVERAGE(AY61:AY62)*'Fixed data'!$C$3</f>
        <v>-4.2839954851436761E-2</v>
      </c>
      <c r="AZ63" s="34">
        <f>AVERAGE(AZ61:AZ62)*'Fixed data'!$C$3</f>
        <v>-3.3990030347450642E-2</v>
      </c>
      <c r="BA63" s="34">
        <f>AVERAGE(BA61:BA62)*'Fixed data'!$C$3</f>
        <v>-3.3114085881459858E-2</v>
      </c>
      <c r="BB63" s="34">
        <f>AVERAGE(BB61:BB62)*'Fixed data'!$C$3</f>
        <v>-3.227007397980635E-2</v>
      </c>
      <c r="BC63" s="34">
        <f>AVERAGE(BC61:BC62)*'Fixed data'!$C$3</f>
        <v>-3.1457939230463548E-2</v>
      </c>
      <c r="BD63" s="34">
        <f>AVERAGE(BD61:BD62)*'Fixed data'!$C$3</f>
        <v>-3.0677643207288007E-2</v>
      </c>
    </row>
    <row r="64" spans="1:56" ht="15.75" thickBot="1">
      <c r="A64" s="115"/>
      <c r="B64" s="12" t="s">
        <v>95</v>
      </c>
      <c r="C64" s="12" t="s">
        <v>45</v>
      </c>
      <c r="D64" s="12" t="s">
        <v>40</v>
      </c>
      <c r="E64" s="53">
        <f t="shared" ref="E64:BD64" si="8">E29+E60+E63</f>
        <v>-0.30672148218608392</v>
      </c>
      <c r="F64" s="53">
        <f t="shared" si="8"/>
        <v>-4.1435521661116352</v>
      </c>
      <c r="G64" s="53">
        <f t="shared" si="8"/>
        <v>-1.1230495046776952</v>
      </c>
      <c r="H64" s="53">
        <f t="shared" si="8"/>
        <v>-1.1080005005383486</v>
      </c>
      <c r="I64" s="53">
        <f t="shared" si="8"/>
        <v>-1.092919790215467</v>
      </c>
      <c r="J64" s="53">
        <f t="shared" si="8"/>
        <v>-1.077808371826446</v>
      </c>
      <c r="K64" s="53">
        <f t="shared" si="8"/>
        <v>-1.0626637685856626</v>
      </c>
      <c r="L64" s="53">
        <f t="shared" si="8"/>
        <v>-1.0474794289116081</v>
      </c>
      <c r="M64" s="53">
        <f t="shared" si="8"/>
        <v>-1.0323017321670356</v>
      </c>
      <c r="N64" s="53">
        <f t="shared" si="8"/>
        <v>-1.0170709699812459</v>
      </c>
      <c r="O64" s="53">
        <f t="shared" si="8"/>
        <v>-1.0018083512621225</v>
      </c>
      <c r="P64" s="53">
        <f t="shared" si="8"/>
        <v>-0.98651387600966611</v>
      </c>
      <c r="Q64" s="53">
        <f t="shared" si="8"/>
        <v>-0.97118754422387621</v>
      </c>
      <c r="R64" s="53">
        <f t="shared" si="8"/>
        <v>-0.95582935590475304</v>
      </c>
      <c r="S64" s="53">
        <f t="shared" si="8"/>
        <v>-0.94043931105229661</v>
      </c>
      <c r="T64" s="53">
        <f t="shared" si="8"/>
        <v>-0.9250174096665067</v>
      </c>
      <c r="U64" s="53">
        <f t="shared" si="8"/>
        <v>-0.90956365174738352</v>
      </c>
      <c r="V64" s="53">
        <f t="shared" si="8"/>
        <v>-0.89407803729492696</v>
      </c>
      <c r="W64" s="53">
        <f t="shared" si="8"/>
        <v>-0.87856056630913715</v>
      </c>
      <c r="X64" s="53">
        <f t="shared" si="8"/>
        <v>-0.86301123879001396</v>
      </c>
      <c r="Y64" s="53">
        <f t="shared" si="8"/>
        <v>-0.8474300547375575</v>
      </c>
      <c r="Z64" s="53">
        <f t="shared" si="8"/>
        <v>-0.83181701415176756</v>
      </c>
      <c r="AA64" s="53">
        <f t="shared" si="8"/>
        <v>-0.81617211703264436</v>
      </c>
      <c r="AB64" s="53">
        <f t="shared" si="8"/>
        <v>-0.8004953633801879</v>
      </c>
      <c r="AC64" s="53">
        <f t="shared" si="8"/>
        <v>-0.78478675319439795</v>
      </c>
      <c r="AD64" s="53">
        <f t="shared" si="8"/>
        <v>-0.76904628647527484</v>
      </c>
      <c r="AE64" s="53">
        <f t="shared" si="8"/>
        <v>-0.75327396322281825</v>
      </c>
      <c r="AF64" s="53">
        <f t="shared" si="8"/>
        <v>-0.7374697834370284</v>
      </c>
      <c r="AG64" s="53">
        <f t="shared" si="8"/>
        <v>-0.72163374711790529</v>
      </c>
      <c r="AH64" s="53">
        <f t="shared" si="8"/>
        <v>-0.70576585426544869</v>
      </c>
      <c r="AI64" s="53">
        <f t="shared" si="8"/>
        <v>-0.68986610487965883</v>
      </c>
      <c r="AJ64" s="53">
        <f t="shared" si="8"/>
        <v>-0.67329087167164681</v>
      </c>
      <c r="AK64" s="53">
        <f t="shared" si="8"/>
        <v>-0.65671563846363457</v>
      </c>
      <c r="AL64" s="53">
        <f t="shared" si="8"/>
        <v>-0.64014040525562255</v>
      </c>
      <c r="AM64" s="53">
        <f t="shared" si="8"/>
        <v>-0.62356517204761031</v>
      </c>
      <c r="AN64" s="53">
        <f t="shared" si="8"/>
        <v>-0.60698993883959829</v>
      </c>
      <c r="AO64" s="53">
        <f t="shared" si="8"/>
        <v>-0.59041470563158616</v>
      </c>
      <c r="AP64" s="53">
        <f t="shared" si="8"/>
        <v>-0.57383947242357403</v>
      </c>
      <c r="AQ64" s="53">
        <f t="shared" si="8"/>
        <v>-0.5572642392155619</v>
      </c>
      <c r="AR64" s="53">
        <f t="shared" si="8"/>
        <v>-0.54068900600754977</v>
      </c>
      <c r="AS64" s="53">
        <f t="shared" si="8"/>
        <v>-0.52411377279953775</v>
      </c>
      <c r="AT64" s="53">
        <f t="shared" si="8"/>
        <v>-0.50753853959152551</v>
      </c>
      <c r="AU64" s="53">
        <f t="shared" si="8"/>
        <v>-0.49096330638351343</v>
      </c>
      <c r="AV64" s="53">
        <f t="shared" si="8"/>
        <v>-0.47438807317550136</v>
      </c>
      <c r="AW64" s="53">
        <f t="shared" si="8"/>
        <v>-0.45781283996748923</v>
      </c>
      <c r="AX64" s="53">
        <f t="shared" si="8"/>
        <v>-0.43310083475947714</v>
      </c>
      <c r="AY64" s="53">
        <f t="shared" si="8"/>
        <v>-0.39083006323438069</v>
      </c>
      <c r="AZ64" s="53">
        <f t="shared" si="8"/>
        <v>-5.2456423164760096E-2</v>
      </c>
      <c r="BA64" s="53">
        <f t="shared" si="8"/>
        <v>-5.0918685444721001E-2</v>
      </c>
      <c r="BB64" s="53">
        <f t="shared" si="8"/>
        <v>-4.9414207404268135E-2</v>
      </c>
      <c r="BC64" s="53">
        <f t="shared" si="8"/>
        <v>-4.7942573894730764E-2</v>
      </c>
      <c r="BD64" s="53">
        <f t="shared" si="8"/>
        <v>-4.6503402877411629E-2</v>
      </c>
    </row>
    <row r="65" spans="1:56" ht="12.75" customHeight="1">
      <c r="A65" s="190"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c r="A66" s="191"/>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c r="A67" s="191"/>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c r="A68" s="191"/>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c r="A69" s="191"/>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c r="A70" s="191"/>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c r="A71" s="191"/>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c r="A72" s="191"/>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c r="A73" s="191"/>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c r="A74" s="191"/>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c r="A75" s="191"/>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c r="A76" s="192"/>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c r="A77" s="75"/>
      <c r="B77" s="14" t="s">
        <v>16</v>
      </c>
      <c r="C77" s="14"/>
      <c r="D77" s="14" t="s">
        <v>40</v>
      </c>
      <c r="E77" s="54">
        <f>IF('Fixed data'!$G$19=FALSE,E64+E76,E64)</f>
        <v>-0.30672148218608392</v>
      </c>
      <c r="F77" s="54">
        <f>IF('Fixed data'!$G$19=FALSE,F64+F76,F64)</f>
        <v>-4.1435521661116352</v>
      </c>
      <c r="G77" s="54">
        <f>IF('Fixed data'!$G$19=FALSE,G64+G76,G64)</f>
        <v>-1.1230495046776952</v>
      </c>
      <c r="H77" s="54">
        <f>IF('Fixed data'!$G$19=FALSE,H64+H76,H64)</f>
        <v>-1.1080005005383486</v>
      </c>
      <c r="I77" s="54">
        <f>IF('Fixed data'!$G$19=FALSE,I64+I76,I64)</f>
        <v>-1.092919790215467</v>
      </c>
      <c r="J77" s="54">
        <f>IF('Fixed data'!$G$19=FALSE,J64+J76,J64)</f>
        <v>-1.077808371826446</v>
      </c>
      <c r="K77" s="54">
        <f>IF('Fixed data'!$G$19=FALSE,K64+K76,K64)</f>
        <v>-1.0626637685856626</v>
      </c>
      <c r="L77" s="54">
        <f>IF('Fixed data'!$G$19=FALSE,L64+L76,L64)</f>
        <v>-1.0474794289116081</v>
      </c>
      <c r="M77" s="54">
        <f>IF('Fixed data'!$G$19=FALSE,M64+M76,M64)</f>
        <v>-1.0323017321670356</v>
      </c>
      <c r="N77" s="54">
        <f>IF('Fixed data'!$G$19=FALSE,N64+N76,N64)</f>
        <v>-1.0170709699812459</v>
      </c>
      <c r="O77" s="54">
        <f>IF('Fixed data'!$G$19=FALSE,O64+O76,O64)</f>
        <v>-1.0018083512621225</v>
      </c>
      <c r="P77" s="54">
        <f>IF('Fixed data'!$G$19=FALSE,P64+P76,P64)</f>
        <v>-0.98651387600966611</v>
      </c>
      <c r="Q77" s="54">
        <f>IF('Fixed data'!$G$19=FALSE,Q64+Q76,Q64)</f>
        <v>-0.97118754422387621</v>
      </c>
      <c r="R77" s="54">
        <f>IF('Fixed data'!$G$19=FALSE,R64+R76,R64)</f>
        <v>-0.95582935590475304</v>
      </c>
      <c r="S77" s="54">
        <f>IF('Fixed data'!$G$19=FALSE,S64+S76,S64)</f>
        <v>-0.94043931105229661</v>
      </c>
      <c r="T77" s="54">
        <f>IF('Fixed data'!$G$19=FALSE,T64+T76,T64)</f>
        <v>-0.9250174096665067</v>
      </c>
      <c r="U77" s="54">
        <f>IF('Fixed data'!$G$19=FALSE,U64+U76,U64)</f>
        <v>-0.90956365174738352</v>
      </c>
      <c r="V77" s="54">
        <f>IF('Fixed data'!$G$19=FALSE,V64+V76,V64)</f>
        <v>-0.89407803729492696</v>
      </c>
      <c r="W77" s="54">
        <f>IF('Fixed data'!$G$19=FALSE,W64+W76,W64)</f>
        <v>-0.87856056630913715</v>
      </c>
      <c r="X77" s="54">
        <f>IF('Fixed data'!$G$19=FALSE,X64+X76,X64)</f>
        <v>-0.86301123879001396</v>
      </c>
      <c r="Y77" s="54">
        <f>IF('Fixed data'!$G$19=FALSE,Y64+Y76,Y64)</f>
        <v>-0.8474300547375575</v>
      </c>
      <c r="Z77" s="54">
        <f>IF('Fixed data'!$G$19=FALSE,Z64+Z76,Z64)</f>
        <v>-0.83181701415176756</v>
      </c>
      <c r="AA77" s="54">
        <f>IF('Fixed data'!$G$19=FALSE,AA64+AA76,AA64)</f>
        <v>-0.81617211703264436</v>
      </c>
      <c r="AB77" s="54">
        <f>IF('Fixed data'!$G$19=FALSE,AB64+AB76,AB64)</f>
        <v>-0.8004953633801879</v>
      </c>
      <c r="AC77" s="54">
        <f>IF('Fixed data'!$G$19=FALSE,AC64+AC76,AC64)</f>
        <v>-0.78478675319439795</v>
      </c>
      <c r="AD77" s="54">
        <f>IF('Fixed data'!$G$19=FALSE,AD64+AD76,AD64)</f>
        <v>-0.76904628647527484</v>
      </c>
      <c r="AE77" s="54">
        <f>IF('Fixed data'!$G$19=FALSE,AE64+AE76,AE64)</f>
        <v>-0.75327396322281825</v>
      </c>
      <c r="AF77" s="54">
        <f>IF('Fixed data'!$G$19=FALSE,AF64+AF76,AF64)</f>
        <v>-0.7374697834370284</v>
      </c>
      <c r="AG77" s="54">
        <f>IF('Fixed data'!$G$19=FALSE,AG64+AG76,AG64)</f>
        <v>-0.72163374711790529</v>
      </c>
      <c r="AH77" s="54">
        <f>IF('Fixed data'!$G$19=FALSE,AH64+AH76,AH64)</f>
        <v>-0.70576585426544869</v>
      </c>
      <c r="AI77" s="54">
        <f>IF('Fixed data'!$G$19=FALSE,AI64+AI76,AI64)</f>
        <v>-0.68986610487965883</v>
      </c>
      <c r="AJ77" s="54">
        <f>IF('Fixed data'!$G$19=FALSE,AJ64+AJ76,AJ64)</f>
        <v>-0.67329087167164681</v>
      </c>
      <c r="AK77" s="54">
        <f>IF('Fixed data'!$G$19=FALSE,AK64+AK76,AK64)</f>
        <v>-0.65671563846363457</v>
      </c>
      <c r="AL77" s="54">
        <f>IF('Fixed data'!$G$19=FALSE,AL64+AL76,AL64)</f>
        <v>-0.64014040525562255</v>
      </c>
      <c r="AM77" s="54">
        <f>IF('Fixed data'!$G$19=FALSE,AM64+AM76,AM64)</f>
        <v>-0.62356517204761031</v>
      </c>
      <c r="AN77" s="54">
        <f>IF('Fixed data'!$G$19=FALSE,AN64+AN76,AN64)</f>
        <v>-0.60698993883959829</v>
      </c>
      <c r="AO77" s="54">
        <f>IF('Fixed data'!$G$19=FALSE,AO64+AO76,AO64)</f>
        <v>-0.59041470563158616</v>
      </c>
      <c r="AP77" s="54">
        <f>IF('Fixed data'!$G$19=FALSE,AP64+AP76,AP64)</f>
        <v>-0.57383947242357403</v>
      </c>
      <c r="AQ77" s="54">
        <f>IF('Fixed data'!$G$19=FALSE,AQ64+AQ76,AQ64)</f>
        <v>-0.5572642392155619</v>
      </c>
      <c r="AR77" s="54">
        <f>IF('Fixed data'!$G$19=FALSE,AR64+AR76,AR64)</f>
        <v>-0.54068900600754977</v>
      </c>
      <c r="AS77" s="54">
        <f>IF('Fixed data'!$G$19=FALSE,AS64+AS76,AS64)</f>
        <v>-0.52411377279953775</v>
      </c>
      <c r="AT77" s="54">
        <f>IF('Fixed data'!$G$19=FALSE,AT64+AT76,AT64)</f>
        <v>-0.50753853959152551</v>
      </c>
      <c r="AU77" s="54">
        <f>IF('Fixed data'!$G$19=FALSE,AU64+AU76,AU64)</f>
        <v>-0.49096330638351343</v>
      </c>
      <c r="AV77" s="54">
        <f>IF('Fixed data'!$G$19=FALSE,AV64+AV76,AV64)</f>
        <v>-0.47438807317550136</v>
      </c>
      <c r="AW77" s="54">
        <f>IF('Fixed data'!$G$19=FALSE,AW64+AW76,AW64)</f>
        <v>-0.45781283996748923</v>
      </c>
      <c r="AX77" s="54">
        <f>IF('Fixed data'!$G$19=FALSE,AX64+AX76,AX64)</f>
        <v>-0.43310083475947714</v>
      </c>
      <c r="AY77" s="54">
        <f>IF('Fixed data'!$G$19=FALSE,AY64+AY76,AY64)</f>
        <v>-0.39083006323438069</v>
      </c>
      <c r="AZ77" s="54">
        <f>IF('Fixed data'!$G$19=FALSE,AZ64+AZ76,AZ64)</f>
        <v>-5.2456423164760096E-2</v>
      </c>
      <c r="BA77" s="54">
        <f>IF('Fixed data'!$G$19=FALSE,BA64+BA76,BA64)</f>
        <v>-5.0918685444721001E-2</v>
      </c>
      <c r="BB77" s="54">
        <f>IF('Fixed data'!$G$19=FALSE,BB64+BB76,BB64)</f>
        <v>-4.9414207404268135E-2</v>
      </c>
      <c r="BC77" s="54">
        <f>IF('Fixed data'!$G$19=FALSE,BC64+BC76,BC64)</f>
        <v>-4.7942573894730764E-2</v>
      </c>
      <c r="BD77" s="54">
        <f>IF('Fixed data'!$G$19=FALSE,BD64+BD76,BD64)</f>
        <v>-4.6503402877411629E-2</v>
      </c>
    </row>
    <row r="78" spans="1:56" ht="15.75" outlineLevel="1">
      <c r="A78" s="75"/>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c r="A79" s="75"/>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c r="A80" s="75"/>
      <c r="B80" s="11" t="s">
        <v>17</v>
      </c>
      <c r="C80" s="14"/>
      <c r="D80" s="9" t="s">
        <v>40</v>
      </c>
      <c r="E80" s="55">
        <f>IF('Fixed data'!$G$19=TRUE,(E77-SUM(E70:E71))*E78+SUM(E70:E71)*E79,E77*E78)</f>
        <v>-0.29634925815080576</v>
      </c>
      <c r="F80" s="55">
        <f t="shared" ref="F80:BD80" si="10">F77*F78</f>
        <v>-3.8680502845915989</v>
      </c>
      <c r="G80" s="55">
        <f t="shared" si="10"/>
        <v>-1.0129263088481326</v>
      </c>
      <c r="H80" s="55">
        <f t="shared" si="10"/>
        <v>-0.96555842448027174</v>
      </c>
      <c r="I80" s="55">
        <f t="shared" si="10"/>
        <v>-0.92020913689007067</v>
      </c>
      <c r="J80" s="55">
        <f t="shared" si="10"/>
        <v>-0.87679780492110382</v>
      </c>
      <c r="K80" s="55">
        <f t="shared" si="10"/>
        <v>-0.83524411635453255</v>
      </c>
      <c r="L80" s="55">
        <f t="shared" si="10"/>
        <v>-0.7954679832142737</v>
      </c>
      <c r="M80" s="55">
        <f t="shared" si="10"/>
        <v>-0.75743175353594172</v>
      </c>
      <c r="N80" s="55">
        <f t="shared" si="10"/>
        <v>-0.72102074549775219</v>
      </c>
      <c r="O80" s="55">
        <f t="shared" si="10"/>
        <v>-0.68618433617515617</v>
      </c>
      <c r="P80" s="55">
        <f t="shared" si="10"/>
        <v>-0.65285840667366968</v>
      </c>
      <c r="Q80" s="55">
        <f t="shared" si="10"/>
        <v>-0.62098134905680802</v>
      </c>
      <c r="R80" s="55">
        <f t="shared" si="10"/>
        <v>-0.59049397068983756</v>
      </c>
      <c r="S80" s="55">
        <f t="shared" si="10"/>
        <v>-0.56133940215309075</v>
      </c>
      <c r="T80" s="55">
        <f t="shared" si="10"/>
        <v>-0.53346300859377382</v>
      </c>
      <c r="U80" s="55">
        <f t="shared" si="10"/>
        <v>-0.50681230438995784</v>
      </c>
      <c r="V80" s="55">
        <f t="shared" si="10"/>
        <v>-0.48133687100500705</v>
      </c>
      <c r="W80" s="55">
        <f t="shared" si="10"/>
        <v>-0.45698827791512886</v>
      </c>
      <c r="X80" s="55">
        <f t="shared" si="10"/>
        <v>-0.43372000649697506</v>
      </c>
      <c r="Y80" s="55">
        <f t="shared" si="10"/>
        <v>-0.4114873767663379</v>
      </c>
      <c r="Z80" s="55">
        <f t="shared" si="10"/>
        <v>-0.39024747686293226</v>
      </c>
      <c r="AA80" s="55">
        <f t="shared" si="10"/>
        <v>-0.36995909518007902</v>
      </c>
      <c r="AB80" s="55">
        <f t="shared" si="10"/>
        <v>-0.3505826550417741</v>
      </c>
      <c r="AC80" s="55">
        <f t="shared" si="10"/>
        <v>-0.33208015183317929</v>
      </c>
      <c r="AD80" s="55">
        <f t="shared" si="10"/>
        <v>-0.3144150924939883</v>
      </c>
      <c r="AE80" s="55">
        <f t="shared" si="10"/>
        <v>-0.29755243728741193</v>
      </c>
      <c r="AF80" s="55">
        <f t="shared" si="10"/>
        <v>-0.28145854376071033</v>
      </c>
      <c r="AG80" s="55">
        <f t="shared" si="10"/>
        <v>-0.26610111281625642</v>
      </c>
      <c r="AH80" s="55">
        <f t="shared" si="10"/>
        <v>-0.2514491368150702</v>
      </c>
      <c r="AI80" s="55">
        <f t="shared" si="10"/>
        <v>-0.2759375738342052</v>
      </c>
      <c r="AJ80" s="55">
        <f t="shared" si="10"/>
        <v>-0.26146378021645966</v>
      </c>
      <c r="AK80" s="55">
        <f t="shared" si="10"/>
        <v>-0.24759903234206959</v>
      </c>
      <c r="AL80" s="55">
        <f t="shared" si="10"/>
        <v>-0.23432013046300668</v>
      </c>
      <c r="AM80" s="55">
        <f t="shared" si="10"/>
        <v>-0.2216047095972514</v>
      </c>
      <c r="AN80" s="55">
        <f t="shared" si="10"/>
        <v>-0.20943121058283656</v>
      </c>
      <c r="AO80" s="55">
        <f t="shared" si="10"/>
        <v>-0.19777885210989907</v>
      </c>
      <c r="AP80" s="55">
        <f t="shared" si="10"/>
        <v>-0.18662760369832737</v>
      </c>
      <c r="AQ80" s="55">
        <f t="shared" si="10"/>
        <v>-0.17595815958964584</v>
      </c>
      <c r="AR80" s="55">
        <f t="shared" si="10"/>
        <v>-0.16575191352280433</v>
      </c>
      <c r="AS80" s="55">
        <f t="shared" si="10"/>
        <v>-0.15599093436453113</v>
      </c>
      <c r="AT80" s="55">
        <f t="shared" si="10"/>
        <v>-0.14665794256586834</v>
      </c>
      <c r="AU80" s="55">
        <f t="shared" si="10"/>
        <v>-0.13773628741743588</v>
      </c>
      <c r="AV80" s="55">
        <f t="shared" si="10"/>
        <v>-0.12920992507686832</v>
      </c>
      <c r="AW80" s="55">
        <f t="shared" si="10"/>
        <v>-0.12106339734273994</v>
      </c>
      <c r="AX80" s="55">
        <f t="shared" si="10"/>
        <v>-0.11119280455832134</v>
      </c>
      <c r="AY80" s="55">
        <f t="shared" si="10"/>
        <v>-9.7417818877848089E-2</v>
      </c>
      <c r="AZ80" s="55">
        <f t="shared" si="10"/>
        <v>-1.2694391507942666E-2</v>
      </c>
      <c r="BA80" s="55">
        <f t="shared" si="10"/>
        <v>-1.1963360022834209E-2</v>
      </c>
      <c r="BB80" s="55">
        <f t="shared" si="10"/>
        <v>-1.1271730551112843E-2</v>
      </c>
      <c r="BC80" s="55">
        <f t="shared" si="10"/>
        <v>-1.0617515076438376E-2</v>
      </c>
      <c r="BD80" s="55">
        <f t="shared" si="10"/>
        <v>-9.9988268740247039E-3</v>
      </c>
    </row>
    <row r="81" spans="1:56">
      <c r="A81" s="75"/>
      <c r="B81" s="15" t="s">
        <v>18</v>
      </c>
      <c r="C81" s="15"/>
      <c r="D81" s="14" t="s">
        <v>40</v>
      </c>
      <c r="E81" s="56">
        <f>+E80</f>
        <v>-0.29634925815080576</v>
      </c>
      <c r="F81" s="56">
        <f t="shared" ref="F81:BD81" si="11">+E81+F80</f>
        <v>-4.1643995427424043</v>
      </c>
      <c r="G81" s="56">
        <f t="shared" si="11"/>
        <v>-5.1773258515905365</v>
      </c>
      <c r="H81" s="56">
        <f t="shared" si="11"/>
        <v>-6.1428842760708084</v>
      </c>
      <c r="I81" s="56">
        <f t="shared" si="11"/>
        <v>-7.0630934129608791</v>
      </c>
      <c r="J81" s="56">
        <f t="shared" si="11"/>
        <v>-7.9398912178819829</v>
      </c>
      <c r="K81" s="56">
        <f t="shared" si="11"/>
        <v>-8.7751353342365164</v>
      </c>
      <c r="L81" s="56">
        <f t="shared" si="11"/>
        <v>-9.5706033174507894</v>
      </c>
      <c r="M81" s="56">
        <f t="shared" si="11"/>
        <v>-10.328035070986731</v>
      </c>
      <c r="N81" s="56">
        <f t="shared" si="11"/>
        <v>-11.049055816484483</v>
      </c>
      <c r="O81" s="56">
        <f t="shared" si="11"/>
        <v>-11.735240152659639</v>
      </c>
      <c r="P81" s="56">
        <f t="shared" si="11"/>
        <v>-12.388098559333308</v>
      </c>
      <c r="Q81" s="56">
        <f t="shared" si="11"/>
        <v>-13.009079908390117</v>
      </c>
      <c r="R81" s="56">
        <f t="shared" si="11"/>
        <v>-13.599573879079955</v>
      </c>
      <c r="S81" s="56">
        <f t="shared" si="11"/>
        <v>-14.160913281233046</v>
      </c>
      <c r="T81" s="56">
        <f t="shared" si="11"/>
        <v>-14.69437628982682</v>
      </c>
      <c r="U81" s="56">
        <f t="shared" si="11"/>
        <v>-15.201188594216779</v>
      </c>
      <c r="V81" s="56">
        <f t="shared" si="11"/>
        <v>-15.682525465221786</v>
      </c>
      <c r="W81" s="56">
        <f t="shared" si="11"/>
        <v>-16.139513743136916</v>
      </c>
      <c r="X81" s="56">
        <f t="shared" si="11"/>
        <v>-16.573233749633893</v>
      </c>
      <c r="Y81" s="56">
        <f t="shared" si="11"/>
        <v>-16.984721126400231</v>
      </c>
      <c r="Z81" s="56">
        <f t="shared" si="11"/>
        <v>-17.374968603263163</v>
      </c>
      <c r="AA81" s="56">
        <f t="shared" si="11"/>
        <v>-17.744927698443242</v>
      </c>
      <c r="AB81" s="56">
        <f t="shared" si="11"/>
        <v>-18.095510353485015</v>
      </c>
      <c r="AC81" s="56">
        <f t="shared" si="11"/>
        <v>-18.427590505318193</v>
      </c>
      <c r="AD81" s="56">
        <f t="shared" si="11"/>
        <v>-18.742005597812181</v>
      </c>
      <c r="AE81" s="56">
        <f t="shared" si="11"/>
        <v>-19.039558035099592</v>
      </c>
      <c r="AF81" s="56">
        <f t="shared" si="11"/>
        <v>-19.321016578860302</v>
      </c>
      <c r="AG81" s="56">
        <f t="shared" si="11"/>
        <v>-19.587117691676557</v>
      </c>
      <c r="AH81" s="56">
        <f t="shared" si="11"/>
        <v>-19.838566828491626</v>
      </c>
      <c r="AI81" s="56">
        <f t="shared" si="11"/>
        <v>-20.114504402325831</v>
      </c>
      <c r="AJ81" s="56">
        <f t="shared" si="11"/>
        <v>-20.375968182542291</v>
      </c>
      <c r="AK81" s="56">
        <f t="shared" si="11"/>
        <v>-20.623567214884361</v>
      </c>
      <c r="AL81" s="56">
        <f t="shared" si="11"/>
        <v>-20.857887345347368</v>
      </c>
      <c r="AM81" s="56">
        <f t="shared" si="11"/>
        <v>-21.07949205494462</v>
      </c>
      <c r="AN81" s="56">
        <f t="shared" si="11"/>
        <v>-21.288923265527455</v>
      </c>
      <c r="AO81" s="56">
        <f t="shared" si="11"/>
        <v>-21.486702117637353</v>
      </c>
      <c r="AP81" s="56">
        <f t="shared" si="11"/>
        <v>-21.67332972133568</v>
      </c>
      <c r="AQ81" s="56">
        <f t="shared" si="11"/>
        <v>-21.849287880925324</v>
      </c>
      <c r="AR81" s="56">
        <f t="shared" si="11"/>
        <v>-22.015039794448128</v>
      </c>
      <c r="AS81" s="56">
        <f t="shared" si="11"/>
        <v>-22.17103072881266</v>
      </c>
      <c r="AT81" s="56">
        <f t="shared" si="11"/>
        <v>-22.31768867137853</v>
      </c>
      <c r="AU81" s="56">
        <f t="shared" si="11"/>
        <v>-22.455424958795966</v>
      </c>
      <c r="AV81" s="56">
        <f t="shared" si="11"/>
        <v>-22.584634883872834</v>
      </c>
      <c r="AW81" s="56">
        <f t="shared" si="11"/>
        <v>-22.705698281215575</v>
      </c>
      <c r="AX81" s="56">
        <f t="shared" si="11"/>
        <v>-22.816891085773896</v>
      </c>
      <c r="AY81" s="56">
        <f t="shared" si="11"/>
        <v>-22.914308904651744</v>
      </c>
      <c r="AZ81" s="56">
        <f t="shared" si="11"/>
        <v>-22.927003296159686</v>
      </c>
      <c r="BA81" s="56">
        <f t="shared" si="11"/>
        <v>-22.938966656182519</v>
      </c>
      <c r="BB81" s="56">
        <f t="shared" si="11"/>
        <v>-22.950238386733631</v>
      </c>
      <c r="BC81" s="56">
        <f t="shared" si="11"/>
        <v>-22.960855901810071</v>
      </c>
      <c r="BD81" s="56">
        <f t="shared" si="11"/>
        <v>-22.970854728684095</v>
      </c>
    </row>
    <row r="82" spans="1:56">
      <c r="A82" s="75"/>
      <c r="B82" s="14"/>
    </row>
    <row r="83" spans="1:56">
      <c r="A83" s="75"/>
    </row>
    <row r="84" spans="1:56">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c r="A86" s="193"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c r="A87" s="193"/>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c r="A88" s="193"/>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c r="A89" s="193"/>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c r="A90" s="193"/>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c r="A91" s="193"/>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c r="A92" s="193"/>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c r="A93" s="193"/>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c r="C94" s="36"/>
    </row>
    <row r="95" spans="1:56" ht="16.5">
      <c r="A95" s="86"/>
      <c r="C95" s="36"/>
    </row>
    <row r="96" spans="1:56" ht="16.5">
      <c r="A96" s="86">
        <v>1</v>
      </c>
      <c r="B96" s="4" t="s">
        <v>335</v>
      </c>
    </row>
    <row r="97" spans="1:3">
      <c r="B97" s="70" t="s">
        <v>155</v>
      </c>
    </row>
    <row r="98" spans="1:3">
      <c r="B98" s="4" t="s">
        <v>319</v>
      </c>
    </row>
    <row r="99" spans="1:3">
      <c r="B99" s="4" t="s">
        <v>337</v>
      </c>
    </row>
    <row r="100" spans="1:3" ht="16.5">
      <c r="A100" s="86">
        <v>2</v>
      </c>
      <c r="B100" s="70" t="s">
        <v>154</v>
      </c>
    </row>
    <row r="105" spans="1:3">
      <c r="C105" s="36"/>
    </row>
    <row r="170" spans="2:2">
      <c r="B170" s="4" t="s">
        <v>198</v>
      </c>
    </row>
    <row r="171" spans="2:2">
      <c r="B171" s="4" t="s">
        <v>197</v>
      </c>
    </row>
    <row r="172" spans="2:2">
      <c r="B172" s="4" t="s">
        <v>320</v>
      </c>
    </row>
    <row r="173" spans="2:2">
      <c r="B173" s="4" t="s">
        <v>158</v>
      </c>
    </row>
    <row r="174" spans="2:2">
      <c r="B174" s="4" t="s">
        <v>159</v>
      </c>
    </row>
    <row r="175" spans="2:2">
      <c r="B175" s="4" t="s">
        <v>160</v>
      </c>
    </row>
    <row r="176" spans="2:2">
      <c r="B176" s="4" t="s">
        <v>161</v>
      </c>
    </row>
    <row r="177" spans="2:2">
      <c r="B177" s="4" t="s">
        <v>162</v>
      </c>
    </row>
    <row r="178" spans="2:2">
      <c r="B178" s="4" t="s">
        <v>163</v>
      </c>
    </row>
    <row r="179" spans="2:2">
      <c r="B179" s="4" t="s">
        <v>164</v>
      </c>
    </row>
    <row r="180" spans="2:2">
      <c r="B180" s="4" t="s">
        <v>165</v>
      </c>
    </row>
    <row r="181" spans="2:2">
      <c r="B181" s="4" t="s">
        <v>166</v>
      </c>
    </row>
    <row r="182" spans="2:2">
      <c r="B182" s="4" t="s">
        <v>199</v>
      </c>
    </row>
    <row r="183" spans="2:2">
      <c r="B183" s="4" t="s">
        <v>167</v>
      </c>
    </row>
    <row r="184" spans="2:2">
      <c r="B184" s="4" t="s">
        <v>168</v>
      </c>
    </row>
    <row r="185" spans="2:2">
      <c r="B185" s="4" t="s">
        <v>169</v>
      </c>
    </row>
    <row r="186" spans="2:2">
      <c r="B186" s="4" t="s">
        <v>170</v>
      </c>
    </row>
    <row r="187" spans="2:2">
      <c r="B187" s="4" t="s">
        <v>171</v>
      </c>
    </row>
    <row r="188" spans="2:2">
      <c r="B188" s="4" t="s">
        <v>172</v>
      </c>
    </row>
    <row r="189" spans="2:2">
      <c r="B189" s="4" t="s">
        <v>173</v>
      </c>
    </row>
    <row r="190" spans="2:2">
      <c r="B190" s="4" t="s">
        <v>174</v>
      </c>
    </row>
    <row r="191" spans="2:2">
      <c r="B191" s="4" t="s">
        <v>175</v>
      </c>
    </row>
    <row r="192" spans="2:2">
      <c r="B192" s="4" t="s">
        <v>200</v>
      </c>
    </row>
    <row r="193" spans="2:2">
      <c r="B193" s="4" t="s">
        <v>201</v>
      </c>
    </row>
    <row r="194" spans="2:2">
      <c r="B194" s="4" t="s">
        <v>176</v>
      </c>
    </row>
    <row r="195" spans="2:2">
      <c r="B195" s="4" t="s">
        <v>177</v>
      </c>
    </row>
    <row r="196" spans="2:2">
      <c r="B196" s="4" t="s">
        <v>178</v>
      </c>
    </row>
    <row r="197" spans="2:2">
      <c r="B197" s="4" t="s">
        <v>179</v>
      </c>
    </row>
    <row r="198" spans="2:2">
      <c r="B198" s="4" t="s">
        <v>180</v>
      </c>
    </row>
    <row r="199" spans="2:2">
      <c r="B199" s="4" t="s">
        <v>181</v>
      </c>
    </row>
    <row r="200" spans="2:2">
      <c r="B200" s="4" t="s">
        <v>182</v>
      </c>
    </row>
    <row r="201" spans="2:2">
      <c r="B201" s="4" t="s">
        <v>183</v>
      </c>
    </row>
    <row r="202" spans="2:2">
      <c r="B202" s="4" t="s">
        <v>184</v>
      </c>
    </row>
    <row r="203" spans="2:2">
      <c r="B203" s="4" t="s">
        <v>185</v>
      </c>
    </row>
    <row r="204" spans="2:2">
      <c r="B204" s="4" t="s">
        <v>186</v>
      </c>
    </row>
    <row r="205" spans="2:2">
      <c r="B205" s="4" t="s">
        <v>187</v>
      </c>
    </row>
    <row r="206" spans="2:2">
      <c r="B206" s="4" t="s">
        <v>188</v>
      </c>
    </row>
    <row r="207" spans="2:2">
      <c r="B207" s="4" t="s">
        <v>189</v>
      </c>
    </row>
    <row r="208" spans="2:2">
      <c r="B208" s="4" t="s">
        <v>190</v>
      </c>
    </row>
    <row r="209" spans="2:2">
      <c r="B209" s="4" t="s">
        <v>191</v>
      </c>
    </row>
    <row r="210" spans="2:2">
      <c r="B210" s="4" t="s">
        <v>192</v>
      </c>
    </row>
    <row r="211" spans="2:2">
      <c r="B211" s="4" t="s">
        <v>193</v>
      </c>
    </row>
    <row r="212" spans="2:2">
      <c r="B212" s="4" t="s">
        <v>194</v>
      </c>
    </row>
    <row r="213" spans="2:2">
      <c r="B213" s="4" t="s">
        <v>195</v>
      </c>
    </row>
    <row r="214" spans="2:2">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election activeCell="B4" sqref="B4"/>
    </sheetView>
  </sheetViews>
  <sheetFormatPr defaultRowHeight="15"/>
  <cols>
    <col min="1" max="1" width="5.85546875" customWidth="1"/>
    <col min="2" max="2" width="64.85546875" customWidth="1"/>
  </cols>
  <sheetData>
    <row r="1" spans="1:7" ht="18.75">
      <c r="A1" s="1" t="s">
        <v>82</v>
      </c>
    </row>
    <row r="2" spans="1:7">
      <c r="A2" t="s">
        <v>78</v>
      </c>
    </row>
    <row r="3" spans="1:7" s="145" customFormat="1" ht="16.5" customHeight="1">
      <c r="B3" s="27"/>
      <c r="C3" s="27"/>
      <c r="D3" s="27"/>
    </row>
    <row r="4" spans="1:7" s="145" customFormat="1" ht="30">
      <c r="A4" s="148">
        <v>1</v>
      </c>
      <c r="B4" s="147" t="s">
        <v>365</v>
      </c>
    </row>
    <row r="5" spans="1:7" s="145" customFormat="1" ht="30">
      <c r="A5" s="148">
        <v>2</v>
      </c>
      <c r="B5" s="147" t="s">
        <v>366</v>
      </c>
    </row>
    <row r="6" spans="1:7" s="145" customFormat="1" ht="30">
      <c r="A6" s="148">
        <v>3</v>
      </c>
      <c r="B6" s="147" t="s">
        <v>370</v>
      </c>
    </row>
    <row r="7" spans="1:7" s="145" customFormat="1">
      <c r="A7" s="148">
        <v>4</v>
      </c>
      <c r="B7" s="147" t="s">
        <v>376</v>
      </c>
    </row>
    <row r="8" spans="1:7" s="145" customFormat="1">
      <c r="A8" s="148"/>
      <c r="B8" s="147"/>
    </row>
    <row r="10" spans="1:7">
      <c r="B10" s="134" t="s">
        <v>341</v>
      </c>
      <c r="C10" s="135"/>
    </row>
    <row r="11" spans="1:7">
      <c r="B11" s="136"/>
      <c r="C11" s="137"/>
    </row>
    <row r="12" spans="1:7">
      <c r="B12" s="138" t="s">
        <v>345</v>
      </c>
      <c r="C12" s="139" t="s">
        <v>47</v>
      </c>
    </row>
    <row r="13" spans="1:7">
      <c r="A13" s="140"/>
      <c r="B13" s="136" t="s">
        <v>343</v>
      </c>
      <c r="C13" s="137">
        <v>15</v>
      </c>
      <c r="D13" s="140"/>
      <c r="E13" s="140"/>
      <c r="F13" s="140"/>
      <c r="G13" s="140"/>
    </row>
    <row r="14" spans="1:7">
      <c r="A14" s="140"/>
      <c r="B14" s="136" t="s">
        <v>344</v>
      </c>
      <c r="C14" s="137">
        <v>10</v>
      </c>
      <c r="D14" s="140"/>
      <c r="E14" s="140"/>
      <c r="F14" s="140"/>
      <c r="G14" s="140"/>
    </row>
    <row r="15" spans="1:7">
      <c r="A15" s="140"/>
      <c r="B15" s="136" t="s">
        <v>346</v>
      </c>
      <c r="C15" s="137">
        <v>0.4</v>
      </c>
      <c r="D15" s="140"/>
      <c r="E15" s="140"/>
      <c r="F15" s="140"/>
      <c r="G15" s="140"/>
    </row>
    <row r="16" spans="1:7">
      <c r="A16" s="140"/>
      <c r="B16" s="136" t="s">
        <v>347</v>
      </c>
      <c r="C16" s="137">
        <v>1</v>
      </c>
      <c r="D16" s="140"/>
      <c r="E16" s="140"/>
      <c r="F16" s="140"/>
      <c r="G16" s="140"/>
    </row>
    <row r="17" spans="1:7">
      <c r="A17" s="140"/>
      <c r="B17" s="136" t="s">
        <v>348</v>
      </c>
      <c r="C17" s="137">
        <v>3</v>
      </c>
      <c r="D17" s="140"/>
      <c r="E17" s="140"/>
      <c r="F17" s="140"/>
      <c r="G17" s="140"/>
    </row>
    <row r="18" spans="1:7">
      <c r="A18" s="140"/>
      <c r="B18" s="136" t="s">
        <v>349</v>
      </c>
      <c r="C18" s="137">
        <v>1</v>
      </c>
      <c r="D18" s="140"/>
      <c r="E18" s="140"/>
      <c r="F18" s="140"/>
      <c r="G18" s="140"/>
    </row>
    <row r="19" spans="1:7">
      <c r="A19" s="140"/>
      <c r="B19" s="140"/>
      <c r="C19" s="140"/>
      <c r="D19" s="140"/>
      <c r="E19" s="140"/>
      <c r="F19" s="140"/>
      <c r="G19" s="14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Normal="100" zoomScaleSheetLayoutView="75" workbookViewId="0">
      <pane xSplit="2" ySplit="12" topLeftCell="C13" activePane="bottomRight" state="frozen"/>
      <selection activeCell="E44" sqref="E44"/>
      <selection pane="topRight" activeCell="E44" sqref="E44"/>
      <selection pane="bottomLeft" activeCell="E44" sqref="E44"/>
      <selection pane="bottomRight" activeCell="B2" sqref="B2"/>
    </sheetView>
  </sheetViews>
  <sheetFormatPr defaultColWidth="9.140625"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391</v>
      </c>
      <c r="C1" s="3" t="s">
        <v>365</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c r="B4" s="48">
        <v>16</v>
      </c>
      <c r="C4" s="44">
        <f>INDEX($E$81:$BD$81,1,$C$9+$B4-1)</f>
        <v>-12.93564993640717</v>
      </c>
      <c r="D4" s="9"/>
      <c r="E4" s="9"/>
      <c r="F4" s="87"/>
      <c r="G4" s="9"/>
      <c r="I4" s="40"/>
      <c r="AQ4" s="22"/>
      <c r="AR4" s="22"/>
      <c r="AS4" s="22"/>
      <c r="AT4" s="22"/>
      <c r="AU4" s="22"/>
      <c r="AV4" s="22"/>
      <c r="AW4" s="22"/>
      <c r="AX4" s="22"/>
      <c r="AY4" s="22"/>
      <c r="AZ4" s="22"/>
      <c r="BA4" s="22"/>
      <c r="BB4" s="22"/>
      <c r="BC4" s="22"/>
      <c r="BD4" s="22"/>
    </row>
    <row r="5" spans="1:56">
      <c r="B5" s="48">
        <v>24</v>
      </c>
      <c r="C5" s="44">
        <f>INDEX($E$81:$BD$81,1,$C$9+$B5-1)</f>
        <v>-15.934298863827024</v>
      </c>
      <c r="D5" s="18"/>
      <c r="E5" s="63"/>
      <c r="F5" s="9"/>
      <c r="G5" s="9"/>
      <c r="AQ5" s="22"/>
      <c r="AR5" s="22"/>
      <c r="AS5" s="22"/>
      <c r="AT5" s="22"/>
      <c r="AU5" s="22"/>
      <c r="AV5" s="22"/>
      <c r="AW5" s="22"/>
      <c r="AX5" s="22"/>
      <c r="AY5" s="22"/>
      <c r="AZ5" s="22"/>
      <c r="BA5" s="22"/>
      <c r="BB5" s="22"/>
      <c r="BC5" s="22"/>
      <c r="BD5" s="22"/>
    </row>
    <row r="6" spans="1:56">
      <c r="B6" s="48">
        <v>32</v>
      </c>
      <c r="C6" s="44">
        <f>INDEX($E$81:$BD$81,1,$C$9+$B6-1)</f>
        <v>-17.935311981921981</v>
      </c>
      <c r="D6" s="9"/>
      <c r="E6" s="9"/>
      <c r="F6" s="9"/>
      <c r="G6" s="9"/>
      <c r="AQ6" s="22"/>
      <c r="AR6" s="22"/>
      <c r="AS6" s="22"/>
      <c r="AT6" s="22"/>
      <c r="AU6" s="22"/>
      <c r="AV6" s="22"/>
      <c r="AW6" s="22"/>
      <c r="AX6" s="22"/>
      <c r="AY6" s="22"/>
      <c r="AZ6" s="22"/>
      <c r="BA6" s="22"/>
      <c r="BB6" s="22"/>
      <c r="BC6" s="22"/>
      <c r="BD6" s="22"/>
    </row>
    <row r="7" spans="1:56">
      <c r="B7" s="48">
        <v>45</v>
      </c>
      <c r="C7" s="44">
        <f>INDEX($E$81:$BD$81,1,$C$9+$B7-1)</f>
        <v>-19.965942269404543</v>
      </c>
      <c r="D7" s="9"/>
      <c r="E7" s="9"/>
      <c r="F7" s="9"/>
      <c r="G7" s="9"/>
      <c r="AQ7" s="22"/>
      <c r="AR7" s="22"/>
      <c r="AS7" s="22"/>
      <c r="AT7" s="22"/>
      <c r="AU7" s="22"/>
      <c r="AV7" s="22"/>
      <c r="AW7" s="22"/>
      <c r="AX7" s="22"/>
      <c r="AY7" s="22"/>
      <c r="AZ7" s="22"/>
      <c r="BA7" s="22"/>
      <c r="BB7" s="22"/>
      <c r="BC7" s="22"/>
      <c r="BD7" s="22"/>
    </row>
    <row r="8" spans="1:56">
      <c r="B8" s="49"/>
      <c r="C8" s="44"/>
      <c r="D8" s="9"/>
      <c r="E8" s="9"/>
      <c r="F8" s="9"/>
      <c r="G8" s="9"/>
      <c r="AQ8" s="22"/>
      <c r="AR8" s="22"/>
      <c r="AS8" s="22"/>
      <c r="AT8" s="22"/>
      <c r="AU8" s="22"/>
      <c r="AV8" s="22"/>
      <c r="AW8" s="22"/>
      <c r="AX8" s="22"/>
      <c r="AY8" s="22"/>
      <c r="AZ8" s="22"/>
      <c r="BA8" s="22"/>
      <c r="BB8" s="22"/>
      <c r="BC8" s="22"/>
      <c r="BD8" s="22"/>
    </row>
    <row r="9" spans="1:56" ht="15.75" thickBot="1">
      <c r="B9" s="114"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94" t="s">
        <v>11</v>
      </c>
      <c r="B13" s="61" t="s">
        <v>159</v>
      </c>
      <c r="C13" s="60"/>
      <c r="D13" s="61" t="s">
        <v>40</v>
      </c>
      <c r="E13" s="62">
        <v>-19.828952398204649</v>
      </c>
      <c r="F13" s="62">
        <v>-22.283685441615852</v>
      </c>
      <c r="G13" s="62">
        <v>0</v>
      </c>
      <c r="H13" s="62">
        <v>0</v>
      </c>
      <c r="I13" s="62">
        <v>0</v>
      </c>
      <c r="J13" s="62">
        <v>0</v>
      </c>
      <c r="K13" s="62">
        <v>0</v>
      </c>
      <c r="L13" s="62">
        <v>0</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c r="A14" s="195"/>
      <c r="B14" s="61" t="s">
        <v>176</v>
      </c>
      <c r="C14" s="60"/>
      <c r="D14" s="61" t="s">
        <v>40</v>
      </c>
      <c r="E14" s="156">
        <v>0</v>
      </c>
      <c r="F14" s="156">
        <v>0</v>
      </c>
      <c r="G14" s="156">
        <v>-0.14950551780302965</v>
      </c>
      <c r="H14" s="156">
        <v>-0.14920570959062338</v>
      </c>
      <c r="I14" s="156">
        <v>-0.14898716937683951</v>
      </c>
      <c r="J14" s="156">
        <v>-0.14884625457320802</v>
      </c>
      <c r="K14" s="156">
        <v>-0.1487169384722582</v>
      </c>
      <c r="L14" s="156">
        <v>-0.14847573633161246</v>
      </c>
      <c r="M14" s="132">
        <v>-0.14899999999999999</v>
      </c>
      <c r="N14" s="132">
        <v>-0.14899999999999999</v>
      </c>
      <c r="O14" s="132">
        <v>-0.14899999999999999</v>
      </c>
      <c r="P14" s="132">
        <v>-0.14899999999999999</v>
      </c>
      <c r="Q14" s="132">
        <v>-0.14899999999999999</v>
      </c>
      <c r="R14" s="132">
        <v>-0.14899999999999999</v>
      </c>
      <c r="S14" s="132">
        <v>-0.14899999999999999</v>
      </c>
      <c r="T14" s="132">
        <v>-0.14899999999999999</v>
      </c>
      <c r="U14" s="132">
        <v>-0.14899999999999999</v>
      </c>
      <c r="V14" s="132">
        <v>-0.14899999999999999</v>
      </c>
      <c r="W14" s="132">
        <v>-0.14899999999999999</v>
      </c>
      <c r="X14" s="132">
        <v>-0.14899999999999999</v>
      </c>
      <c r="Y14" s="132">
        <v>-0.14899999999999999</v>
      </c>
      <c r="Z14" s="132">
        <v>-0.14899999999999999</v>
      </c>
      <c r="AA14" s="132">
        <v>-0.14899999999999999</v>
      </c>
      <c r="AB14" s="132">
        <v>-0.14899999999999999</v>
      </c>
      <c r="AC14" s="132">
        <v>-0.14899999999999999</v>
      </c>
      <c r="AD14" s="132">
        <v>-0.14899999999999999</v>
      </c>
      <c r="AE14" s="132">
        <v>-0.14899999999999999</v>
      </c>
      <c r="AF14" s="132">
        <v>-0.14899999999999999</v>
      </c>
      <c r="AG14" s="132">
        <v>-0.14899999999999999</v>
      </c>
      <c r="AH14" s="132">
        <v>-0.14899999999999999</v>
      </c>
      <c r="AI14" s="132">
        <v>-0.14899999999999999</v>
      </c>
      <c r="AJ14" s="132">
        <v>-0.14899999999999999</v>
      </c>
      <c r="AK14" s="132">
        <v>-0.14899999999999999</v>
      </c>
      <c r="AL14" s="132">
        <v>-0.14899999999999999</v>
      </c>
      <c r="AM14" s="132">
        <v>-0.14899999999999999</v>
      </c>
      <c r="AN14" s="132">
        <v>-0.14899999999999999</v>
      </c>
      <c r="AO14" s="132">
        <v>-0.14899999999999999</v>
      </c>
      <c r="AP14" s="132">
        <v>-0.14899999999999999</v>
      </c>
      <c r="AQ14" s="132">
        <v>-0.14899999999999999</v>
      </c>
      <c r="AR14" s="132">
        <v>-0.14899999999999999</v>
      </c>
      <c r="AS14" s="132">
        <v>-0.14899999999999999</v>
      </c>
      <c r="AT14" s="132">
        <v>-0.14899999999999999</v>
      </c>
      <c r="AU14" s="132">
        <v>-0.14899999999999999</v>
      </c>
      <c r="AV14" s="132">
        <v>-0.14899999999999999</v>
      </c>
      <c r="AW14" s="132">
        <v>-0.14899999999999999</v>
      </c>
      <c r="AX14" s="61"/>
      <c r="AY14" s="61"/>
      <c r="AZ14" s="61"/>
      <c r="BA14" s="61"/>
      <c r="BB14" s="61"/>
      <c r="BC14" s="61"/>
      <c r="BD14" s="61"/>
    </row>
    <row r="15" spans="1:56">
      <c r="A15" s="195"/>
      <c r="B15" s="61" t="s">
        <v>176</v>
      </c>
      <c r="C15" s="60"/>
      <c r="D15" s="61" t="s">
        <v>40</v>
      </c>
      <c r="E15" s="62"/>
      <c r="F15" s="62"/>
      <c r="G15" s="132"/>
      <c r="H15" s="132"/>
      <c r="I15" s="132"/>
      <c r="J15" s="132"/>
      <c r="K15" s="132"/>
      <c r="L15" s="132"/>
      <c r="M15" s="132"/>
      <c r="N15" s="132"/>
      <c r="O15" s="132"/>
      <c r="P15" s="132"/>
      <c r="Q15" s="132"/>
      <c r="R15" s="132"/>
      <c r="S15" s="132"/>
      <c r="T15" s="132"/>
      <c r="U15" s="132"/>
      <c r="V15" s="132"/>
      <c r="W15" s="132"/>
      <c r="X15" s="132"/>
      <c r="Y15" s="132"/>
      <c r="Z15" s="132"/>
      <c r="AA15" s="132"/>
      <c r="AB15" s="132"/>
      <c r="AC15" s="132"/>
      <c r="AD15" s="132"/>
      <c r="AE15" s="132"/>
      <c r="AF15" s="132"/>
      <c r="AG15" s="132"/>
      <c r="AH15" s="132"/>
      <c r="AI15" s="132"/>
      <c r="AJ15" s="132"/>
      <c r="AK15" s="132"/>
      <c r="AL15" s="132"/>
      <c r="AM15" s="132"/>
      <c r="AN15" s="132"/>
      <c r="AO15" s="132"/>
      <c r="AP15" s="132"/>
      <c r="AQ15" s="132"/>
      <c r="AR15" s="132"/>
      <c r="AS15" s="132"/>
      <c r="AT15" s="132"/>
      <c r="AU15" s="132"/>
      <c r="AV15" s="132"/>
      <c r="AW15" s="132"/>
      <c r="AX15" s="61"/>
      <c r="AY15" s="61"/>
      <c r="AZ15" s="61"/>
      <c r="BA15" s="61"/>
      <c r="BB15" s="61"/>
      <c r="BC15" s="61"/>
      <c r="BD15" s="61"/>
    </row>
    <row r="16" spans="1:56">
      <c r="A16" s="195"/>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c r="A17" s="195"/>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c r="A18" s="196"/>
      <c r="B18" s="125" t="s">
        <v>197</v>
      </c>
      <c r="C18" s="131"/>
      <c r="D18" s="126" t="s">
        <v>40</v>
      </c>
      <c r="E18" s="59">
        <f>SUM(E13:E17)</f>
        <v>-19.828952398204649</v>
      </c>
      <c r="F18" s="59">
        <f t="shared" ref="F18:AW18" si="0">SUM(F13:F17)</f>
        <v>-22.283685441615852</v>
      </c>
      <c r="G18" s="59">
        <f t="shared" si="0"/>
        <v>-0.14950551780302965</v>
      </c>
      <c r="H18" s="59">
        <f t="shared" si="0"/>
        <v>-0.14920570959062338</v>
      </c>
      <c r="I18" s="59">
        <f t="shared" si="0"/>
        <v>-0.14898716937683951</v>
      </c>
      <c r="J18" s="59">
        <f t="shared" si="0"/>
        <v>-0.14884625457320802</v>
      </c>
      <c r="K18" s="59">
        <f t="shared" si="0"/>
        <v>-0.1487169384722582</v>
      </c>
      <c r="L18" s="59">
        <f t="shared" si="0"/>
        <v>-0.14847573633161246</v>
      </c>
      <c r="M18" s="59">
        <f t="shared" si="0"/>
        <v>-0.14899999999999999</v>
      </c>
      <c r="N18" s="59">
        <f t="shared" si="0"/>
        <v>-0.14899999999999999</v>
      </c>
      <c r="O18" s="59">
        <f t="shared" si="0"/>
        <v>-0.14899999999999999</v>
      </c>
      <c r="P18" s="59">
        <f t="shared" si="0"/>
        <v>-0.14899999999999999</v>
      </c>
      <c r="Q18" s="59">
        <f t="shared" si="0"/>
        <v>-0.14899999999999999</v>
      </c>
      <c r="R18" s="59">
        <f t="shared" si="0"/>
        <v>-0.14899999999999999</v>
      </c>
      <c r="S18" s="59">
        <f t="shared" si="0"/>
        <v>-0.14899999999999999</v>
      </c>
      <c r="T18" s="59">
        <f t="shared" si="0"/>
        <v>-0.14899999999999999</v>
      </c>
      <c r="U18" s="59">
        <f t="shared" si="0"/>
        <v>-0.14899999999999999</v>
      </c>
      <c r="V18" s="59">
        <f t="shared" si="0"/>
        <v>-0.14899999999999999</v>
      </c>
      <c r="W18" s="59">
        <f t="shared" si="0"/>
        <v>-0.14899999999999999</v>
      </c>
      <c r="X18" s="59">
        <f t="shared" si="0"/>
        <v>-0.14899999999999999</v>
      </c>
      <c r="Y18" s="59">
        <f t="shared" si="0"/>
        <v>-0.14899999999999999</v>
      </c>
      <c r="Z18" s="59">
        <f t="shared" si="0"/>
        <v>-0.14899999999999999</v>
      </c>
      <c r="AA18" s="59">
        <f t="shared" si="0"/>
        <v>-0.14899999999999999</v>
      </c>
      <c r="AB18" s="59">
        <f t="shared" si="0"/>
        <v>-0.14899999999999999</v>
      </c>
      <c r="AC18" s="59">
        <f t="shared" si="0"/>
        <v>-0.14899999999999999</v>
      </c>
      <c r="AD18" s="59">
        <f t="shared" si="0"/>
        <v>-0.14899999999999999</v>
      </c>
      <c r="AE18" s="59">
        <f t="shared" si="0"/>
        <v>-0.14899999999999999</v>
      </c>
      <c r="AF18" s="59">
        <f t="shared" si="0"/>
        <v>-0.14899999999999999</v>
      </c>
      <c r="AG18" s="59">
        <f t="shared" si="0"/>
        <v>-0.14899999999999999</v>
      </c>
      <c r="AH18" s="59">
        <f t="shared" si="0"/>
        <v>-0.14899999999999999</v>
      </c>
      <c r="AI18" s="59">
        <f t="shared" si="0"/>
        <v>-0.14899999999999999</v>
      </c>
      <c r="AJ18" s="59">
        <f t="shared" si="0"/>
        <v>-0.14899999999999999</v>
      </c>
      <c r="AK18" s="59">
        <f t="shared" si="0"/>
        <v>-0.14899999999999999</v>
      </c>
      <c r="AL18" s="59">
        <f t="shared" si="0"/>
        <v>-0.14899999999999999</v>
      </c>
      <c r="AM18" s="59">
        <f t="shared" si="0"/>
        <v>-0.14899999999999999</v>
      </c>
      <c r="AN18" s="59">
        <f t="shared" si="0"/>
        <v>-0.14899999999999999</v>
      </c>
      <c r="AO18" s="59">
        <f t="shared" si="0"/>
        <v>-0.14899999999999999</v>
      </c>
      <c r="AP18" s="59">
        <f t="shared" si="0"/>
        <v>-0.14899999999999999</v>
      </c>
      <c r="AQ18" s="59">
        <f t="shared" si="0"/>
        <v>-0.14899999999999999</v>
      </c>
      <c r="AR18" s="59">
        <f t="shared" si="0"/>
        <v>-0.14899999999999999</v>
      </c>
      <c r="AS18" s="59">
        <f t="shared" si="0"/>
        <v>-0.14899999999999999</v>
      </c>
      <c r="AT18" s="59">
        <f t="shared" si="0"/>
        <v>-0.14899999999999999</v>
      </c>
      <c r="AU18" s="59">
        <f t="shared" si="0"/>
        <v>-0.14899999999999999</v>
      </c>
      <c r="AV18" s="59">
        <f t="shared" si="0"/>
        <v>-0.14899999999999999</v>
      </c>
      <c r="AW18" s="59">
        <f t="shared" si="0"/>
        <v>-0.14899999999999999</v>
      </c>
      <c r="AX18" s="61"/>
      <c r="AY18" s="61"/>
      <c r="AZ18" s="61"/>
      <c r="BA18" s="61"/>
      <c r="BB18" s="61"/>
      <c r="BC18" s="61"/>
      <c r="BD18" s="61"/>
    </row>
    <row r="19" spans="1:56">
      <c r="A19" s="197" t="s">
        <v>301</v>
      </c>
      <c r="B19" s="61" t="s">
        <v>159</v>
      </c>
      <c r="C19" s="8"/>
      <c r="D19" s="9" t="s">
        <v>40</v>
      </c>
      <c r="E19" s="62">
        <f>'Baseline scenario'!E7*-1*1.1</f>
        <v>20.27348528892475</v>
      </c>
      <c r="F19" s="62">
        <f>'Baseline scenario'!F7*-1*1.1</f>
        <v>3.9994949624315916</v>
      </c>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c r="A20" s="197"/>
      <c r="B20" s="61" t="s">
        <v>176</v>
      </c>
      <c r="C20" s="8"/>
      <c r="D20" s="9" t="s">
        <v>40</v>
      </c>
      <c r="E20" s="62"/>
      <c r="F20" s="62">
        <f>'Baseline scenario'!F8*-1*1.1</f>
        <v>0.12327912272224073</v>
      </c>
      <c r="G20" s="62">
        <f>'Baseline scenario'!G8*-1*1.1</f>
        <v>0.12350761198909344</v>
      </c>
      <c r="H20" s="62">
        <f>'Baseline scenario'!H8*-1*1.1</f>
        <v>0.12325993821147541</v>
      </c>
      <c r="I20" s="62">
        <f>'Baseline scenario'!I8*-1*1.1</f>
        <v>0.12307940052748441</v>
      </c>
      <c r="J20" s="62">
        <f>'Baseline scenario'!J8*-1*1.1</f>
        <v>0.1229629897678938</v>
      </c>
      <c r="K20" s="62">
        <f>'Baseline scenario'!K8*-1*1.1</f>
        <v>0.12285616078221653</v>
      </c>
      <c r="L20" s="62">
        <f>'Baseline scenario'!L8*-1*1.1</f>
        <v>0.12265690191314216</v>
      </c>
      <c r="M20" s="62">
        <f>'Baseline scenario'!M8*-1*1.1</f>
        <v>0.12309</v>
      </c>
      <c r="N20" s="62">
        <f>'Baseline scenario'!N8*-1*1.1</f>
        <v>0.12309</v>
      </c>
      <c r="O20" s="62">
        <f>'Baseline scenario'!O8*-1*1.1</f>
        <v>0.12309</v>
      </c>
      <c r="P20" s="62">
        <f>'Baseline scenario'!P8*-1*1.1</f>
        <v>0.12309</v>
      </c>
      <c r="Q20" s="62">
        <f>'Baseline scenario'!Q8*-1*1.1</f>
        <v>0.12309</v>
      </c>
      <c r="R20" s="62">
        <f>'Baseline scenario'!R8*-1*1.1</f>
        <v>0.12309</v>
      </c>
      <c r="S20" s="62">
        <f>'Baseline scenario'!S8*-1*1.1</f>
        <v>0.12309</v>
      </c>
      <c r="T20" s="62">
        <f>'Baseline scenario'!T8*-1*1.1</f>
        <v>0.12309</v>
      </c>
      <c r="U20" s="62">
        <f>'Baseline scenario'!U8*-1*1.1</f>
        <v>0.12309</v>
      </c>
      <c r="V20" s="62">
        <f>'Baseline scenario'!V8*-1*1.1</f>
        <v>0.12309</v>
      </c>
      <c r="W20" s="62">
        <f>'Baseline scenario'!W8*-1*1.1</f>
        <v>0.12309</v>
      </c>
      <c r="X20" s="62">
        <f>'Baseline scenario'!X8*-1*1.1</f>
        <v>0.12309</v>
      </c>
      <c r="Y20" s="62">
        <f>'Baseline scenario'!Y8*-1*1.1</f>
        <v>0.12309</v>
      </c>
      <c r="Z20" s="62">
        <f>'Baseline scenario'!Z8*-1*1.1</f>
        <v>0.12309</v>
      </c>
      <c r="AA20" s="62">
        <f>'Baseline scenario'!AA8*-1*1.1</f>
        <v>0.12309</v>
      </c>
      <c r="AB20" s="62">
        <f>'Baseline scenario'!AB8*-1*1.1</f>
        <v>0.12309</v>
      </c>
      <c r="AC20" s="62">
        <f>'Baseline scenario'!AC8*-1*1.1</f>
        <v>0.12309</v>
      </c>
      <c r="AD20" s="62">
        <f>'Baseline scenario'!AD8*-1*1.1</f>
        <v>0.12309</v>
      </c>
      <c r="AE20" s="62">
        <f>'Baseline scenario'!AE8*-1*1.1</f>
        <v>0.12309</v>
      </c>
      <c r="AF20" s="62">
        <f>'Baseline scenario'!AF8*-1*1.1</f>
        <v>0.12309</v>
      </c>
      <c r="AG20" s="62">
        <f>'Baseline scenario'!AG8*-1*1.1</f>
        <v>0.12309</v>
      </c>
      <c r="AH20" s="62">
        <f>'Baseline scenario'!AH8*-1*1.1</f>
        <v>0.12309</v>
      </c>
      <c r="AI20" s="62">
        <f>'Baseline scenario'!AI8*-1*1.1</f>
        <v>0.12309</v>
      </c>
      <c r="AJ20" s="62">
        <f>'Baseline scenario'!AJ8*-1*1.1</f>
        <v>0.12309</v>
      </c>
      <c r="AK20" s="62">
        <f>'Baseline scenario'!AK8*-1*1.1</f>
        <v>0.12309</v>
      </c>
      <c r="AL20" s="62">
        <f>'Baseline scenario'!AL8*-1*1.1</f>
        <v>0.12309</v>
      </c>
      <c r="AM20" s="62">
        <f>'Baseline scenario'!AM8*-1*1.1</f>
        <v>0.12309</v>
      </c>
      <c r="AN20" s="62">
        <f>'Baseline scenario'!AN8*-1*1.1</f>
        <v>0.12309</v>
      </c>
      <c r="AO20" s="62">
        <f>'Baseline scenario'!AO8*-1*1.1</f>
        <v>0.12309</v>
      </c>
      <c r="AP20" s="62">
        <f>'Baseline scenario'!AP8*-1*1.1</f>
        <v>0.12309</v>
      </c>
      <c r="AQ20" s="62">
        <f>'Baseline scenario'!AQ8*-1*1.1</f>
        <v>0.12309</v>
      </c>
      <c r="AR20" s="62">
        <f>'Baseline scenario'!AR8*-1*1.1</f>
        <v>0.12309</v>
      </c>
      <c r="AS20" s="62">
        <f>'Baseline scenario'!AS8*-1*1.1</f>
        <v>0.12309</v>
      </c>
      <c r="AT20" s="62">
        <f>'Baseline scenario'!AT8*-1*1.1</f>
        <v>0.12309</v>
      </c>
      <c r="AU20" s="62">
        <f>'Baseline scenario'!AU8*-1*1.1</f>
        <v>0.12309</v>
      </c>
      <c r="AV20" s="62">
        <f>'Baseline scenario'!AV8*-1*1.1</f>
        <v>0.12309</v>
      </c>
      <c r="AW20" s="62">
        <f>'Baseline scenario'!AW8*-1*1.1</f>
        <v>0.12309</v>
      </c>
      <c r="AX20" s="62"/>
      <c r="AY20" s="62"/>
      <c r="AZ20" s="62"/>
      <c r="BA20" s="62"/>
      <c r="BB20" s="62"/>
      <c r="BC20" s="62"/>
      <c r="BD20" s="62"/>
    </row>
    <row r="21" spans="1:56">
      <c r="A21" s="197"/>
      <c r="B21" s="61" t="s">
        <v>176</v>
      </c>
      <c r="C21" s="8"/>
      <c r="D21" s="9" t="s">
        <v>40</v>
      </c>
      <c r="E21" s="133"/>
      <c r="F21" s="133"/>
      <c r="G21" s="133"/>
      <c r="H21" s="133"/>
      <c r="I21" s="133"/>
      <c r="J21" s="133"/>
      <c r="K21" s="133"/>
      <c r="L21" s="133"/>
      <c r="M21" s="133"/>
      <c r="N21" s="133"/>
      <c r="O21" s="133"/>
      <c r="P21" s="133"/>
      <c r="Q21" s="133"/>
      <c r="R21" s="133"/>
      <c r="S21" s="133"/>
      <c r="T21" s="133"/>
      <c r="U21" s="133"/>
      <c r="V21" s="133"/>
      <c r="W21" s="133"/>
      <c r="X21" s="133"/>
      <c r="Y21" s="133"/>
      <c r="Z21" s="133"/>
      <c r="AA21" s="133"/>
      <c r="AB21" s="133"/>
      <c r="AC21" s="133"/>
      <c r="AD21" s="133"/>
      <c r="AE21" s="133"/>
      <c r="AF21" s="133"/>
      <c r="AG21" s="133"/>
      <c r="AH21" s="133"/>
      <c r="AI21" s="133"/>
      <c r="AJ21" s="133"/>
      <c r="AK21" s="133"/>
      <c r="AL21" s="133"/>
      <c r="AM21" s="133"/>
      <c r="AN21" s="133"/>
      <c r="AO21" s="133"/>
      <c r="AP21" s="133"/>
      <c r="AQ21" s="133"/>
      <c r="AR21" s="133"/>
      <c r="AS21" s="133"/>
      <c r="AT21" s="133"/>
      <c r="AU21" s="133"/>
      <c r="AV21" s="133"/>
      <c r="AW21" s="133"/>
      <c r="AX21" s="33"/>
      <c r="AY21" s="33"/>
      <c r="AZ21" s="33"/>
      <c r="BA21" s="33"/>
      <c r="BB21" s="33"/>
      <c r="BC21" s="33"/>
      <c r="BD21" s="33"/>
    </row>
    <row r="22" spans="1:56">
      <c r="A22" s="197"/>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c r="A23" s="197"/>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c r="A24" s="197"/>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c r="A25" s="198"/>
      <c r="B25" s="61" t="s">
        <v>321</v>
      </c>
      <c r="C25" s="8"/>
      <c r="D25" s="9" t="s">
        <v>40</v>
      </c>
      <c r="E25" s="68">
        <f>SUM(E19:E24)</f>
        <v>20.27348528892475</v>
      </c>
      <c r="F25" s="68">
        <f t="shared" ref="F25:BD25" si="1">SUM(F19:F24)</f>
        <v>4.1227740851538321</v>
      </c>
      <c r="G25" s="68">
        <f t="shared" si="1"/>
        <v>0.12350761198909344</v>
      </c>
      <c r="H25" s="68">
        <f t="shared" si="1"/>
        <v>0.12325993821147541</v>
      </c>
      <c r="I25" s="68">
        <f t="shared" si="1"/>
        <v>0.12307940052748441</v>
      </c>
      <c r="J25" s="68">
        <f t="shared" si="1"/>
        <v>0.1229629897678938</v>
      </c>
      <c r="K25" s="68">
        <f t="shared" si="1"/>
        <v>0.12285616078221653</v>
      </c>
      <c r="L25" s="68">
        <f t="shared" si="1"/>
        <v>0.12265690191314216</v>
      </c>
      <c r="M25" s="68">
        <f t="shared" si="1"/>
        <v>0.12309</v>
      </c>
      <c r="N25" s="68">
        <f t="shared" si="1"/>
        <v>0.12309</v>
      </c>
      <c r="O25" s="68">
        <f t="shared" si="1"/>
        <v>0.12309</v>
      </c>
      <c r="P25" s="68">
        <f t="shared" si="1"/>
        <v>0.12309</v>
      </c>
      <c r="Q25" s="68">
        <f t="shared" si="1"/>
        <v>0.12309</v>
      </c>
      <c r="R25" s="68">
        <f t="shared" si="1"/>
        <v>0.12309</v>
      </c>
      <c r="S25" s="68">
        <f t="shared" si="1"/>
        <v>0.12309</v>
      </c>
      <c r="T25" s="68">
        <f t="shared" si="1"/>
        <v>0.12309</v>
      </c>
      <c r="U25" s="68">
        <f t="shared" si="1"/>
        <v>0.12309</v>
      </c>
      <c r="V25" s="68">
        <f t="shared" si="1"/>
        <v>0.12309</v>
      </c>
      <c r="W25" s="68">
        <f t="shared" si="1"/>
        <v>0.12309</v>
      </c>
      <c r="X25" s="68">
        <f t="shared" si="1"/>
        <v>0.12309</v>
      </c>
      <c r="Y25" s="68">
        <f t="shared" si="1"/>
        <v>0.12309</v>
      </c>
      <c r="Z25" s="68">
        <f t="shared" si="1"/>
        <v>0.12309</v>
      </c>
      <c r="AA25" s="68">
        <f t="shared" si="1"/>
        <v>0.12309</v>
      </c>
      <c r="AB25" s="68">
        <f t="shared" si="1"/>
        <v>0.12309</v>
      </c>
      <c r="AC25" s="68">
        <f t="shared" si="1"/>
        <v>0.12309</v>
      </c>
      <c r="AD25" s="68">
        <f t="shared" si="1"/>
        <v>0.12309</v>
      </c>
      <c r="AE25" s="68">
        <f t="shared" si="1"/>
        <v>0.12309</v>
      </c>
      <c r="AF25" s="68">
        <f t="shared" si="1"/>
        <v>0.12309</v>
      </c>
      <c r="AG25" s="68">
        <f t="shared" si="1"/>
        <v>0.12309</v>
      </c>
      <c r="AH25" s="68">
        <f t="shared" si="1"/>
        <v>0.12309</v>
      </c>
      <c r="AI25" s="68">
        <f t="shared" si="1"/>
        <v>0.12309</v>
      </c>
      <c r="AJ25" s="68">
        <f t="shared" si="1"/>
        <v>0.12309</v>
      </c>
      <c r="AK25" s="68">
        <f t="shared" si="1"/>
        <v>0.12309</v>
      </c>
      <c r="AL25" s="68">
        <f t="shared" si="1"/>
        <v>0.12309</v>
      </c>
      <c r="AM25" s="68">
        <f t="shared" si="1"/>
        <v>0.12309</v>
      </c>
      <c r="AN25" s="68">
        <f t="shared" si="1"/>
        <v>0.12309</v>
      </c>
      <c r="AO25" s="68">
        <f t="shared" si="1"/>
        <v>0.12309</v>
      </c>
      <c r="AP25" s="68">
        <f t="shared" si="1"/>
        <v>0.12309</v>
      </c>
      <c r="AQ25" s="68">
        <f t="shared" si="1"/>
        <v>0.12309</v>
      </c>
      <c r="AR25" s="68">
        <f t="shared" si="1"/>
        <v>0.12309</v>
      </c>
      <c r="AS25" s="68">
        <f t="shared" si="1"/>
        <v>0.12309</v>
      </c>
      <c r="AT25" s="68">
        <f t="shared" si="1"/>
        <v>0.12309</v>
      </c>
      <c r="AU25" s="68">
        <f t="shared" si="1"/>
        <v>0.12309</v>
      </c>
      <c r="AV25" s="68">
        <f t="shared" si="1"/>
        <v>0.12309</v>
      </c>
      <c r="AW25" s="68">
        <f t="shared" si="1"/>
        <v>0.12309</v>
      </c>
      <c r="AX25" s="68">
        <f t="shared" si="1"/>
        <v>0</v>
      </c>
      <c r="AY25" s="68">
        <f t="shared" si="1"/>
        <v>0</v>
      </c>
      <c r="AZ25" s="68">
        <f t="shared" si="1"/>
        <v>0</v>
      </c>
      <c r="BA25" s="68">
        <f t="shared" si="1"/>
        <v>0</v>
      </c>
      <c r="BB25" s="68">
        <f t="shared" si="1"/>
        <v>0</v>
      </c>
      <c r="BC25" s="68">
        <f t="shared" si="1"/>
        <v>0</v>
      </c>
      <c r="BD25" s="68">
        <f t="shared" si="1"/>
        <v>0</v>
      </c>
    </row>
    <row r="26" spans="1:56" ht="15.75" thickBot="1">
      <c r="A26" s="115"/>
      <c r="B26" s="57" t="s">
        <v>96</v>
      </c>
      <c r="C26" s="58" t="s">
        <v>94</v>
      </c>
      <c r="D26" s="57" t="s">
        <v>40</v>
      </c>
      <c r="E26" s="59">
        <f>E18+E25</f>
        <v>0.44453289072010094</v>
      </c>
      <c r="F26" s="59">
        <f t="shared" ref="F26:BD26" si="2">F18+F25</f>
        <v>-18.160911356462019</v>
      </c>
      <c r="G26" s="59">
        <f t="shared" si="2"/>
        <v>-2.5997905813936212E-2</v>
      </c>
      <c r="H26" s="59">
        <f t="shared" si="2"/>
        <v>-2.5945771379147969E-2</v>
      </c>
      <c r="I26" s="59">
        <f t="shared" si="2"/>
        <v>-2.5907768849355098E-2</v>
      </c>
      <c r="J26" s="59">
        <f t="shared" si="2"/>
        <v>-2.5883264805314221E-2</v>
      </c>
      <c r="K26" s="59">
        <f t="shared" si="2"/>
        <v>-2.5860777690041664E-2</v>
      </c>
      <c r="L26" s="59">
        <f t="shared" si="2"/>
        <v>-2.5818834418470299E-2</v>
      </c>
      <c r="M26" s="59">
        <f t="shared" si="2"/>
        <v>-2.5909999999999989E-2</v>
      </c>
      <c r="N26" s="59">
        <f t="shared" si="2"/>
        <v>-2.5909999999999989E-2</v>
      </c>
      <c r="O26" s="59">
        <f t="shared" si="2"/>
        <v>-2.5909999999999989E-2</v>
      </c>
      <c r="P26" s="59">
        <f t="shared" si="2"/>
        <v>-2.5909999999999989E-2</v>
      </c>
      <c r="Q26" s="59">
        <f t="shared" si="2"/>
        <v>-2.5909999999999989E-2</v>
      </c>
      <c r="R26" s="59">
        <f t="shared" si="2"/>
        <v>-2.5909999999999989E-2</v>
      </c>
      <c r="S26" s="59">
        <f t="shared" si="2"/>
        <v>-2.5909999999999989E-2</v>
      </c>
      <c r="T26" s="59">
        <f t="shared" si="2"/>
        <v>-2.5909999999999989E-2</v>
      </c>
      <c r="U26" s="59">
        <f t="shared" si="2"/>
        <v>-2.5909999999999989E-2</v>
      </c>
      <c r="V26" s="59">
        <f t="shared" si="2"/>
        <v>-2.5909999999999989E-2</v>
      </c>
      <c r="W26" s="59">
        <f t="shared" si="2"/>
        <v>-2.5909999999999989E-2</v>
      </c>
      <c r="X26" s="59">
        <f t="shared" si="2"/>
        <v>-2.5909999999999989E-2</v>
      </c>
      <c r="Y26" s="59">
        <f t="shared" si="2"/>
        <v>-2.5909999999999989E-2</v>
      </c>
      <c r="Z26" s="59">
        <f t="shared" si="2"/>
        <v>-2.5909999999999989E-2</v>
      </c>
      <c r="AA26" s="59">
        <f t="shared" si="2"/>
        <v>-2.5909999999999989E-2</v>
      </c>
      <c r="AB26" s="59">
        <f t="shared" si="2"/>
        <v>-2.5909999999999989E-2</v>
      </c>
      <c r="AC26" s="59">
        <f t="shared" si="2"/>
        <v>-2.5909999999999989E-2</v>
      </c>
      <c r="AD26" s="59">
        <f t="shared" si="2"/>
        <v>-2.5909999999999989E-2</v>
      </c>
      <c r="AE26" s="59">
        <f t="shared" si="2"/>
        <v>-2.5909999999999989E-2</v>
      </c>
      <c r="AF26" s="59">
        <f t="shared" si="2"/>
        <v>-2.5909999999999989E-2</v>
      </c>
      <c r="AG26" s="59">
        <f t="shared" si="2"/>
        <v>-2.5909999999999989E-2</v>
      </c>
      <c r="AH26" s="59">
        <f t="shared" si="2"/>
        <v>-2.5909999999999989E-2</v>
      </c>
      <c r="AI26" s="59">
        <f t="shared" si="2"/>
        <v>-2.5909999999999989E-2</v>
      </c>
      <c r="AJ26" s="59">
        <f t="shared" si="2"/>
        <v>-2.5909999999999989E-2</v>
      </c>
      <c r="AK26" s="59">
        <f t="shared" si="2"/>
        <v>-2.5909999999999989E-2</v>
      </c>
      <c r="AL26" s="59">
        <f t="shared" si="2"/>
        <v>-2.5909999999999989E-2</v>
      </c>
      <c r="AM26" s="59">
        <f t="shared" si="2"/>
        <v>-2.5909999999999989E-2</v>
      </c>
      <c r="AN26" s="59">
        <f t="shared" si="2"/>
        <v>-2.5909999999999989E-2</v>
      </c>
      <c r="AO26" s="59">
        <f t="shared" si="2"/>
        <v>-2.5909999999999989E-2</v>
      </c>
      <c r="AP26" s="59">
        <f t="shared" si="2"/>
        <v>-2.5909999999999989E-2</v>
      </c>
      <c r="AQ26" s="59">
        <f t="shared" si="2"/>
        <v>-2.5909999999999989E-2</v>
      </c>
      <c r="AR26" s="59">
        <f t="shared" si="2"/>
        <v>-2.5909999999999989E-2</v>
      </c>
      <c r="AS26" s="59">
        <f t="shared" si="2"/>
        <v>-2.5909999999999989E-2</v>
      </c>
      <c r="AT26" s="59">
        <f t="shared" si="2"/>
        <v>-2.5909999999999989E-2</v>
      </c>
      <c r="AU26" s="59">
        <f t="shared" si="2"/>
        <v>-2.5909999999999989E-2</v>
      </c>
      <c r="AV26" s="59">
        <f t="shared" si="2"/>
        <v>-2.5909999999999989E-2</v>
      </c>
      <c r="AW26" s="59">
        <f t="shared" si="2"/>
        <v>-2.5909999999999989E-2</v>
      </c>
      <c r="AX26" s="59">
        <f t="shared" si="2"/>
        <v>0</v>
      </c>
      <c r="AY26" s="59">
        <f t="shared" si="2"/>
        <v>0</v>
      </c>
      <c r="AZ26" s="59">
        <f t="shared" si="2"/>
        <v>0</v>
      </c>
      <c r="BA26" s="59">
        <f t="shared" si="2"/>
        <v>0</v>
      </c>
      <c r="BB26" s="59">
        <f t="shared" si="2"/>
        <v>0</v>
      </c>
      <c r="BC26" s="59">
        <f t="shared" si="2"/>
        <v>0</v>
      </c>
      <c r="BD26" s="59">
        <f t="shared" si="2"/>
        <v>0</v>
      </c>
    </row>
    <row r="27" spans="1:56">
      <c r="A27" s="116"/>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6"/>
      <c r="B28" s="9" t="s">
        <v>12</v>
      </c>
      <c r="C28" s="9" t="s">
        <v>43</v>
      </c>
      <c r="D28" s="9" t="s">
        <v>40</v>
      </c>
      <c r="E28" s="34">
        <f>E26*E27</f>
        <v>0.35562631257608079</v>
      </c>
      <c r="F28" s="34">
        <f t="shared" ref="F28:AW28" si="3">F26*F27</f>
        <v>-14.528729085169616</v>
      </c>
      <c r="G28" s="34">
        <f t="shared" si="3"/>
        <v>-2.0798324651148972E-2</v>
      </c>
      <c r="H28" s="34">
        <f t="shared" si="3"/>
        <v>-2.0756617103318376E-2</v>
      </c>
      <c r="I28" s="34">
        <f t="shared" si="3"/>
        <v>-2.0726215079484078E-2</v>
      </c>
      <c r="J28" s="34">
        <f t="shared" si="3"/>
        <v>-2.0706611844251377E-2</v>
      </c>
      <c r="K28" s="34">
        <f t="shared" si="3"/>
        <v>-2.0688622152033334E-2</v>
      </c>
      <c r="L28" s="34">
        <f t="shared" si="3"/>
        <v>-2.065506753477624E-2</v>
      </c>
      <c r="M28" s="34">
        <f t="shared" si="3"/>
        <v>-2.0727999999999993E-2</v>
      </c>
      <c r="N28" s="34">
        <f t="shared" si="3"/>
        <v>-2.0727999999999993E-2</v>
      </c>
      <c r="O28" s="34">
        <f t="shared" si="3"/>
        <v>-2.0727999999999993E-2</v>
      </c>
      <c r="P28" s="34">
        <f t="shared" si="3"/>
        <v>-2.0727999999999993E-2</v>
      </c>
      <c r="Q28" s="34">
        <f t="shared" si="3"/>
        <v>-2.0727999999999993E-2</v>
      </c>
      <c r="R28" s="34">
        <f t="shared" si="3"/>
        <v>-2.0727999999999993E-2</v>
      </c>
      <c r="S28" s="34">
        <f t="shared" si="3"/>
        <v>-2.0727999999999993E-2</v>
      </c>
      <c r="T28" s="34">
        <f t="shared" si="3"/>
        <v>-2.0727999999999993E-2</v>
      </c>
      <c r="U28" s="34">
        <f t="shared" si="3"/>
        <v>-2.0727999999999993E-2</v>
      </c>
      <c r="V28" s="34">
        <f t="shared" si="3"/>
        <v>-2.0727999999999993E-2</v>
      </c>
      <c r="W28" s="34">
        <f t="shared" si="3"/>
        <v>-2.0727999999999993E-2</v>
      </c>
      <c r="X28" s="34">
        <f t="shared" si="3"/>
        <v>-2.0727999999999993E-2</v>
      </c>
      <c r="Y28" s="34">
        <f t="shared" si="3"/>
        <v>-2.0727999999999993E-2</v>
      </c>
      <c r="Z28" s="34">
        <f t="shared" si="3"/>
        <v>-2.0727999999999993E-2</v>
      </c>
      <c r="AA28" s="34">
        <f t="shared" si="3"/>
        <v>-2.0727999999999993E-2</v>
      </c>
      <c r="AB28" s="34">
        <f t="shared" si="3"/>
        <v>-2.0727999999999993E-2</v>
      </c>
      <c r="AC28" s="34">
        <f t="shared" si="3"/>
        <v>-2.0727999999999993E-2</v>
      </c>
      <c r="AD28" s="34">
        <f t="shared" si="3"/>
        <v>-2.0727999999999993E-2</v>
      </c>
      <c r="AE28" s="34">
        <f t="shared" si="3"/>
        <v>-2.0727999999999993E-2</v>
      </c>
      <c r="AF28" s="34">
        <f t="shared" si="3"/>
        <v>-2.0727999999999993E-2</v>
      </c>
      <c r="AG28" s="34">
        <f t="shared" si="3"/>
        <v>-2.0727999999999993E-2</v>
      </c>
      <c r="AH28" s="34">
        <f t="shared" si="3"/>
        <v>-2.0727999999999993E-2</v>
      </c>
      <c r="AI28" s="34">
        <f t="shared" si="3"/>
        <v>-2.0727999999999993E-2</v>
      </c>
      <c r="AJ28" s="34">
        <f t="shared" si="3"/>
        <v>-2.0727999999999993E-2</v>
      </c>
      <c r="AK28" s="34">
        <f t="shared" si="3"/>
        <v>-2.0727999999999993E-2</v>
      </c>
      <c r="AL28" s="34">
        <f t="shared" si="3"/>
        <v>-2.0727999999999993E-2</v>
      </c>
      <c r="AM28" s="34">
        <f t="shared" si="3"/>
        <v>-2.0727999999999993E-2</v>
      </c>
      <c r="AN28" s="34">
        <f t="shared" si="3"/>
        <v>-2.0727999999999993E-2</v>
      </c>
      <c r="AO28" s="34">
        <f t="shared" si="3"/>
        <v>-2.0727999999999993E-2</v>
      </c>
      <c r="AP28" s="34">
        <f t="shared" si="3"/>
        <v>-2.0727999999999993E-2</v>
      </c>
      <c r="AQ28" s="34">
        <f t="shared" si="3"/>
        <v>-2.0727999999999993E-2</v>
      </c>
      <c r="AR28" s="34">
        <f t="shared" si="3"/>
        <v>-2.0727999999999993E-2</v>
      </c>
      <c r="AS28" s="34">
        <f t="shared" si="3"/>
        <v>-2.0727999999999993E-2</v>
      </c>
      <c r="AT28" s="34">
        <f t="shared" si="3"/>
        <v>-2.0727999999999993E-2</v>
      </c>
      <c r="AU28" s="34">
        <f t="shared" si="3"/>
        <v>-2.0727999999999993E-2</v>
      </c>
      <c r="AV28" s="34">
        <f t="shared" si="3"/>
        <v>-2.0727999999999993E-2</v>
      </c>
      <c r="AW28" s="34">
        <f t="shared" si="3"/>
        <v>-2.0727999999999993E-2</v>
      </c>
      <c r="AX28" s="34"/>
      <c r="AY28" s="34"/>
      <c r="AZ28" s="34"/>
      <c r="BA28" s="34"/>
      <c r="BB28" s="34"/>
      <c r="BC28" s="34"/>
      <c r="BD28" s="34"/>
    </row>
    <row r="29" spans="1:56">
      <c r="A29" s="116"/>
      <c r="B29" s="9" t="s">
        <v>93</v>
      </c>
      <c r="C29" s="11" t="s">
        <v>44</v>
      </c>
      <c r="D29" s="9" t="s">
        <v>40</v>
      </c>
      <c r="E29" s="34">
        <f>E26-E28</f>
        <v>8.8906578144020143E-2</v>
      </c>
      <c r="F29" s="34">
        <f t="shared" ref="F29:AW29" si="4">F26-F28</f>
        <v>-3.6321822712924039</v>
      </c>
      <c r="G29" s="34">
        <f t="shared" si="4"/>
        <v>-5.1995811627872403E-3</v>
      </c>
      <c r="H29" s="34">
        <f t="shared" si="4"/>
        <v>-5.1891542758295932E-3</v>
      </c>
      <c r="I29" s="34">
        <f t="shared" si="4"/>
        <v>-5.1815537698710196E-3</v>
      </c>
      <c r="J29" s="34">
        <f t="shared" si="4"/>
        <v>-5.1766529610628442E-3</v>
      </c>
      <c r="K29" s="34">
        <f t="shared" si="4"/>
        <v>-5.1721555380083301E-3</v>
      </c>
      <c r="L29" s="34">
        <f t="shared" si="4"/>
        <v>-5.1637668836940591E-3</v>
      </c>
      <c r="M29" s="34">
        <f t="shared" si="4"/>
        <v>-5.1819999999999956E-3</v>
      </c>
      <c r="N29" s="34">
        <f t="shared" si="4"/>
        <v>-5.1819999999999956E-3</v>
      </c>
      <c r="O29" s="34">
        <f t="shared" si="4"/>
        <v>-5.1819999999999956E-3</v>
      </c>
      <c r="P29" s="34">
        <f t="shared" si="4"/>
        <v>-5.1819999999999956E-3</v>
      </c>
      <c r="Q29" s="34">
        <f t="shared" si="4"/>
        <v>-5.1819999999999956E-3</v>
      </c>
      <c r="R29" s="34">
        <f t="shared" si="4"/>
        <v>-5.1819999999999956E-3</v>
      </c>
      <c r="S29" s="34">
        <f t="shared" si="4"/>
        <v>-5.1819999999999956E-3</v>
      </c>
      <c r="T29" s="34">
        <f t="shared" si="4"/>
        <v>-5.1819999999999956E-3</v>
      </c>
      <c r="U29" s="34">
        <f t="shared" si="4"/>
        <v>-5.1819999999999956E-3</v>
      </c>
      <c r="V29" s="34">
        <f t="shared" si="4"/>
        <v>-5.1819999999999956E-3</v>
      </c>
      <c r="W29" s="34">
        <f t="shared" si="4"/>
        <v>-5.1819999999999956E-3</v>
      </c>
      <c r="X29" s="34">
        <f t="shared" si="4"/>
        <v>-5.1819999999999956E-3</v>
      </c>
      <c r="Y29" s="34">
        <f t="shared" si="4"/>
        <v>-5.1819999999999956E-3</v>
      </c>
      <c r="Z29" s="34">
        <f t="shared" si="4"/>
        <v>-5.1819999999999956E-3</v>
      </c>
      <c r="AA29" s="34">
        <f t="shared" si="4"/>
        <v>-5.1819999999999956E-3</v>
      </c>
      <c r="AB29" s="34">
        <f t="shared" si="4"/>
        <v>-5.1819999999999956E-3</v>
      </c>
      <c r="AC29" s="34">
        <f t="shared" si="4"/>
        <v>-5.1819999999999956E-3</v>
      </c>
      <c r="AD29" s="34">
        <f t="shared" si="4"/>
        <v>-5.1819999999999956E-3</v>
      </c>
      <c r="AE29" s="34">
        <f t="shared" si="4"/>
        <v>-5.1819999999999956E-3</v>
      </c>
      <c r="AF29" s="34">
        <f t="shared" si="4"/>
        <v>-5.1819999999999956E-3</v>
      </c>
      <c r="AG29" s="34">
        <f t="shared" si="4"/>
        <v>-5.1819999999999956E-3</v>
      </c>
      <c r="AH29" s="34">
        <f t="shared" si="4"/>
        <v>-5.1819999999999956E-3</v>
      </c>
      <c r="AI29" s="34">
        <f t="shared" si="4"/>
        <v>-5.1819999999999956E-3</v>
      </c>
      <c r="AJ29" s="34">
        <f t="shared" si="4"/>
        <v>-5.1819999999999956E-3</v>
      </c>
      <c r="AK29" s="34">
        <f t="shared" si="4"/>
        <v>-5.1819999999999956E-3</v>
      </c>
      <c r="AL29" s="34">
        <f t="shared" si="4"/>
        <v>-5.1819999999999956E-3</v>
      </c>
      <c r="AM29" s="34">
        <f t="shared" si="4"/>
        <v>-5.1819999999999956E-3</v>
      </c>
      <c r="AN29" s="34">
        <f t="shared" si="4"/>
        <v>-5.1819999999999956E-3</v>
      </c>
      <c r="AO29" s="34">
        <f t="shared" si="4"/>
        <v>-5.1819999999999956E-3</v>
      </c>
      <c r="AP29" s="34">
        <f t="shared" si="4"/>
        <v>-5.1819999999999956E-3</v>
      </c>
      <c r="AQ29" s="34">
        <f t="shared" si="4"/>
        <v>-5.1819999999999956E-3</v>
      </c>
      <c r="AR29" s="34">
        <f t="shared" si="4"/>
        <v>-5.1819999999999956E-3</v>
      </c>
      <c r="AS29" s="34">
        <f t="shared" si="4"/>
        <v>-5.1819999999999956E-3</v>
      </c>
      <c r="AT29" s="34">
        <f t="shared" si="4"/>
        <v>-5.1819999999999956E-3</v>
      </c>
      <c r="AU29" s="34">
        <f t="shared" si="4"/>
        <v>-5.1819999999999956E-3</v>
      </c>
      <c r="AV29" s="34">
        <f t="shared" si="4"/>
        <v>-5.1819999999999956E-3</v>
      </c>
      <c r="AW29" s="34">
        <f t="shared" si="4"/>
        <v>-5.1819999999999956E-3</v>
      </c>
      <c r="AX29" s="34"/>
      <c r="AY29" s="34"/>
      <c r="AZ29" s="34"/>
      <c r="BA29" s="34"/>
      <c r="BB29" s="34"/>
      <c r="BC29" s="34"/>
      <c r="BD29" s="34"/>
    </row>
    <row r="30" spans="1:56" ht="16.5" hidden="1" customHeight="1" outlineLevel="1">
      <c r="A30" s="116"/>
      <c r="B30" s="9" t="s">
        <v>1</v>
      </c>
      <c r="C30" s="11" t="s">
        <v>53</v>
      </c>
      <c r="D30" s="9" t="s">
        <v>40</v>
      </c>
      <c r="F30" s="34">
        <f>$E$28/'Fixed data'!$C$7</f>
        <v>7.9028069461351286E-3</v>
      </c>
      <c r="G30" s="34">
        <f>$E$28/'Fixed data'!$C$7</f>
        <v>7.9028069461351286E-3</v>
      </c>
      <c r="H30" s="34">
        <f>$E$28/'Fixed data'!$C$7</f>
        <v>7.9028069461351286E-3</v>
      </c>
      <c r="I30" s="34">
        <f>$E$28/'Fixed data'!$C$7</f>
        <v>7.9028069461351286E-3</v>
      </c>
      <c r="J30" s="34">
        <f>$E$28/'Fixed data'!$C$7</f>
        <v>7.9028069461351286E-3</v>
      </c>
      <c r="K30" s="34">
        <f>$E$28/'Fixed data'!$C$7</f>
        <v>7.9028069461351286E-3</v>
      </c>
      <c r="L30" s="34">
        <f>$E$28/'Fixed data'!$C$7</f>
        <v>7.9028069461351286E-3</v>
      </c>
      <c r="M30" s="34">
        <f>$E$28/'Fixed data'!$C$7</f>
        <v>7.9028069461351286E-3</v>
      </c>
      <c r="N30" s="34">
        <f>$E$28/'Fixed data'!$C$7</f>
        <v>7.9028069461351286E-3</v>
      </c>
      <c r="O30" s="34">
        <f>$E$28/'Fixed data'!$C$7</f>
        <v>7.9028069461351286E-3</v>
      </c>
      <c r="P30" s="34">
        <f>$E$28/'Fixed data'!$C$7</f>
        <v>7.9028069461351286E-3</v>
      </c>
      <c r="Q30" s="34">
        <f>$E$28/'Fixed data'!$C$7</f>
        <v>7.9028069461351286E-3</v>
      </c>
      <c r="R30" s="34">
        <f>$E$28/'Fixed data'!$C$7</f>
        <v>7.9028069461351286E-3</v>
      </c>
      <c r="S30" s="34">
        <f>$E$28/'Fixed data'!$C$7</f>
        <v>7.9028069461351286E-3</v>
      </c>
      <c r="T30" s="34">
        <f>$E$28/'Fixed data'!$C$7</f>
        <v>7.9028069461351286E-3</v>
      </c>
      <c r="U30" s="34">
        <f>$E$28/'Fixed data'!$C$7</f>
        <v>7.9028069461351286E-3</v>
      </c>
      <c r="V30" s="34">
        <f>$E$28/'Fixed data'!$C$7</f>
        <v>7.9028069461351286E-3</v>
      </c>
      <c r="W30" s="34">
        <f>$E$28/'Fixed data'!$C$7</f>
        <v>7.9028069461351286E-3</v>
      </c>
      <c r="X30" s="34">
        <f>$E$28/'Fixed data'!$C$7</f>
        <v>7.9028069461351286E-3</v>
      </c>
      <c r="Y30" s="34">
        <f>$E$28/'Fixed data'!$C$7</f>
        <v>7.9028069461351286E-3</v>
      </c>
      <c r="Z30" s="34">
        <f>$E$28/'Fixed data'!$C$7</f>
        <v>7.9028069461351286E-3</v>
      </c>
      <c r="AA30" s="34">
        <f>$E$28/'Fixed data'!$C$7</f>
        <v>7.9028069461351286E-3</v>
      </c>
      <c r="AB30" s="34">
        <f>$E$28/'Fixed data'!$C$7</f>
        <v>7.9028069461351286E-3</v>
      </c>
      <c r="AC30" s="34">
        <f>$E$28/'Fixed data'!$C$7</f>
        <v>7.9028069461351286E-3</v>
      </c>
      <c r="AD30" s="34">
        <f>$E$28/'Fixed data'!$C$7</f>
        <v>7.9028069461351286E-3</v>
      </c>
      <c r="AE30" s="34">
        <f>$E$28/'Fixed data'!$C$7</f>
        <v>7.9028069461351286E-3</v>
      </c>
      <c r="AF30" s="34">
        <f>$E$28/'Fixed data'!$C$7</f>
        <v>7.9028069461351286E-3</v>
      </c>
      <c r="AG30" s="34">
        <f>$E$28/'Fixed data'!$C$7</f>
        <v>7.9028069461351286E-3</v>
      </c>
      <c r="AH30" s="34">
        <f>$E$28/'Fixed data'!$C$7</f>
        <v>7.9028069461351286E-3</v>
      </c>
      <c r="AI30" s="34">
        <f>$E$28/'Fixed data'!$C$7</f>
        <v>7.9028069461351286E-3</v>
      </c>
      <c r="AJ30" s="34">
        <f>$E$28/'Fixed data'!$C$7</f>
        <v>7.9028069461351286E-3</v>
      </c>
      <c r="AK30" s="34">
        <f>$E$28/'Fixed data'!$C$7</f>
        <v>7.9028069461351286E-3</v>
      </c>
      <c r="AL30" s="34">
        <f>$E$28/'Fixed data'!$C$7</f>
        <v>7.9028069461351286E-3</v>
      </c>
      <c r="AM30" s="34">
        <f>$E$28/'Fixed data'!$C$7</f>
        <v>7.9028069461351286E-3</v>
      </c>
      <c r="AN30" s="34">
        <f>$E$28/'Fixed data'!$C$7</f>
        <v>7.9028069461351286E-3</v>
      </c>
      <c r="AO30" s="34">
        <f>$E$28/'Fixed data'!$C$7</f>
        <v>7.9028069461351286E-3</v>
      </c>
      <c r="AP30" s="34">
        <f>$E$28/'Fixed data'!$C$7</f>
        <v>7.9028069461351286E-3</v>
      </c>
      <c r="AQ30" s="34">
        <f>$E$28/'Fixed data'!$C$7</f>
        <v>7.9028069461351286E-3</v>
      </c>
      <c r="AR30" s="34">
        <f>$E$28/'Fixed data'!$C$7</f>
        <v>7.9028069461351286E-3</v>
      </c>
      <c r="AS30" s="34">
        <f>$E$28/'Fixed data'!$C$7</f>
        <v>7.9028069461351286E-3</v>
      </c>
      <c r="AT30" s="34">
        <f>$E$28/'Fixed data'!$C$7</f>
        <v>7.9028069461351286E-3</v>
      </c>
      <c r="AU30" s="34">
        <f>$E$28/'Fixed data'!$C$7</f>
        <v>7.9028069461351286E-3</v>
      </c>
      <c r="AV30" s="34">
        <f>$E$28/'Fixed data'!$C$7</f>
        <v>7.9028069461351286E-3</v>
      </c>
      <c r="AW30" s="34">
        <f>$E$28/'Fixed data'!$C$7</f>
        <v>7.9028069461351286E-3</v>
      </c>
      <c r="AX30" s="34">
        <f>$E$28/'Fixed data'!$C$7</f>
        <v>7.9028069461351286E-3</v>
      </c>
      <c r="AY30" s="34"/>
      <c r="AZ30" s="34"/>
      <c r="BA30" s="34"/>
      <c r="BB30" s="34"/>
      <c r="BC30" s="34"/>
      <c r="BD30" s="34"/>
    </row>
    <row r="31" spans="1:56" ht="16.5" hidden="1" customHeight="1" outlineLevel="1">
      <c r="A31" s="116"/>
      <c r="B31" s="9" t="s">
        <v>2</v>
      </c>
      <c r="C31" s="11" t="s">
        <v>54</v>
      </c>
      <c r="D31" s="9" t="s">
        <v>40</v>
      </c>
      <c r="F31" s="34"/>
      <c r="G31" s="34">
        <f>$F$28/'Fixed data'!$C$7</f>
        <v>-0.32286064633710254</v>
      </c>
      <c r="H31" s="34">
        <f>$F$28/'Fixed data'!$C$7</f>
        <v>-0.32286064633710254</v>
      </c>
      <c r="I31" s="34">
        <f>$F$28/'Fixed data'!$C$7</f>
        <v>-0.32286064633710254</v>
      </c>
      <c r="J31" s="34">
        <f>$F$28/'Fixed data'!$C$7</f>
        <v>-0.32286064633710254</v>
      </c>
      <c r="K31" s="34">
        <f>$F$28/'Fixed data'!$C$7</f>
        <v>-0.32286064633710254</v>
      </c>
      <c r="L31" s="34">
        <f>$F$28/'Fixed data'!$C$7</f>
        <v>-0.32286064633710254</v>
      </c>
      <c r="M31" s="34">
        <f>$F$28/'Fixed data'!$C$7</f>
        <v>-0.32286064633710254</v>
      </c>
      <c r="N31" s="34">
        <f>$F$28/'Fixed data'!$C$7</f>
        <v>-0.32286064633710254</v>
      </c>
      <c r="O31" s="34">
        <f>$F$28/'Fixed data'!$C$7</f>
        <v>-0.32286064633710254</v>
      </c>
      <c r="P31" s="34">
        <f>$F$28/'Fixed data'!$C$7</f>
        <v>-0.32286064633710254</v>
      </c>
      <c r="Q31" s="34">
        <f>$F$28/'Fixed data'!$C$7</f>
        <v>-0.32286064633710254</v>
      </c>
      <c r="R31" s="34">
        <f>$F$28/'Fixed data'!$C$7</f>
        <v>-0.32286064633710254</v>
      </c>
      <c r="S31" s="34">
        <f>$F$28/'Fixed data'!$C$7</f>
        <v>-0.32286064633710254</v>
      </c>
      <c r="T31" s="34">
        <f>$F$28/'Fixed data'!$C$7</f>
        <v>-0.32286064633710254</v>
      </c>
      <c r="U31" s="34">
        <f>$F$28/'Fixed data'!$C$7</f>
        <v>-0.32286064633710254</v>
      </c>
      <c r="V31" s="34">
        <f>$F$28/'Fixed data'!$C$7</f>
        <v>-0.32286064633710254</v>
      </c>
      <c r="W31" s="34">
        <f>$F$28/'Fixed data'!$C$7</f>
        <v>-0.32286064633710254</v>
      </c>
      <c r="X31" s="34">
        <f>$F$28/'Fixed data'!$C$7</f>
        <v>-0.32286064633710254</v>
      </c>
      <c r="Y31" s="34">
        <f>$F$28/'Fixed data'!$C$7</f>
        <v>-0.32286064633710254</v>
      </c>
      <c r="Z31" s="34">
        <f>$F$28/'Fixed data'!$C$7</f>
        <v>-0.32286064633710254</v>
      </c>
      <c r="AA31" s="34">
        <f>$F$28/'Fixed data'!$C$7</f>
        <v>-0.32286064633710254</v>
      </c>
      <c r="AB31" s="34">
        <f>$F$28/'Fixed data'!$C$7</f>
        <v>-0.32286064633710254</v>
      </c>
      <c r="AC31" s="34">
        <f>$F$28/'Fixed data'!$C$7</f>
        <v>-0.32286064633710254</v>
      </c>
      <c r="AD31" s="34">
        <f>$F$28/'Fixed data'!$C$7</f>
        <v>-0.32286064633710254</v>
      </c>
      <c r="AE31" s="34">
        <f>$F$28/'Fixed data'!$C$7</f>
        <v>-0.32286064633710254</v>
      </c>
      <c r="AF31" s="34">
        <f>$F$28/'Fixed data'!$C$7</f>
        <v>-0.32286064633710254</v>
      </c>
      <c r="AG31" s="34">
        <f>$F$28/'Fixed data'!$C$7</f>
        <v>-0.32286064633710254</v>
      </c>
      <c r="AH31" s="34">
        <f>$F$28/'Fixed data'!$C$7</f>
        <v>-0.32286064633710254</v>
      </c>
      <c r="AI31" s="34">
        <f>$F$28/'Fixed data'!$C$7</f>
        <v>-0.32286064633710254</v>
      </c>
      <c r="AJ31" s="34">
        <f>$F$28/'Fixed data'!$C$7</f>
        <v>-0.32286064633710254</v>
      </c>
      <c r="AK31" s="34">
        <f>$F$28/'Fixed data'!$C$7</f>
        <v>-0.32286064633710254</v>
      </c>
      <c r="AL31" s="34">
        <f>$F$28/'Fixed data'!$C$7</f>
        <v>-0.32286064633710254</v>
      </c>
      <c r="AM31" s="34">
        <f>$F$28/'Fixed data'!$C$7</f>
        <v>-0.32286064633710254</v>
      </c>
      <c r="AN31" s="34">
        <f>$F$28/'Fixed data'!$C$7</f>
        <v>-0.32286064633710254</v>
      </c>
      <c r="AO31" s="34">
        <f>$F$28/'Fixed data'!$C$7</f>
        <v>-0.32286064633710254</v>
      </c>
      <c r="AP31" s="34">
        <f>$F$28/'Fixed data'!$C$7</f>
        <v>-0.32286064633710254</v>
      </c>
      <c r="AQ31" s="34">
        <f>$F$28/'Fixed data'!$C$7</f>
        <v>-0.32286064633710254</v>
      </c>
      <c r="AR31" s="34">
        <f>$F$28/'Fixed data'!$C$7</f>
        <v>-0.32286064633710254</v>
      </c>
      <c r="AS31" s="34">
        <f>$F$28/'Fixed data'!$C$7</f>
        <v>-0.32286064633710254</v>
      </c>
      <c r="AT31" s="34">
        <f>$F$28/'Fixed data'!$C$7</f>
        <v>-0.32286064633710254</v>
      </c>
      <c r="AU31" s="34">
        <f>$F$28/'Fixed data'!$C$7</f>
        <v>-0.32286064633710254</v>
      </c>
      <c r="AV31" s="34">
        <f>$F$28/'Fixed data'!$C$7</f>
        <v>-0.32286064633710254</v>
      </c>
      <c r="AW31" s="34">
        <f>$F$28/'Fixed data'!$C$7</f>
        <v>-0.32286064633710254</v>
      </c>
      <c r="AX31" s="34">
        <f>$F$28/'Fixed data'!$C$7</f>
        <v>-0.32286064633710254</v>
      </c>
      <c r="AY31" s="34">
        <f>$F$28/'Fixed data'!$C$7</f>
        <v>-0.32286064633710254</v>
      </c>
      <c r="AZ31" s="34"/>
      <c r="BA31" s="34"/>
      <c r="BB31" s="34"/>
      <c r="BC31" s="34"/>
      <c r="BD31" s="34"/>
    </row>
    <row r="32" spans="1:56" ht="16.5" hidden="1" customHeight="1" outlineLevel="1">
      <c r="A32" s="116"/>
      <c r="B32" s="9" t="s">
        <v>3</v>
      </c>
      <c r="C32" s="11" t="s">
        <v>55</v>
      </c>
      <c r="D32" s="9" t="s">
        <v>40</v>
      </c>
      <c r="F32" s="34"/>
      <c r="G32" s="34"/>
      <c r="H32" s="34">
        <f>$G$28/'Fixed data'!$C$7</f>
        <v>-4.6218499224775491E-4</v>
      </c>
      <c r="I32" s="34">
        <f>$G$28/'Fixed data'!$C$7</f>
        <v>-4.6218499224775491E-4</v>
      </c>
      <c r="J32" s="34">
        <f>$G$28/'Fixed data'!$C$7</f>
        <v>-4.6218499224775491E-4</v>
      </c>
      <c r="K32" s="34">
        <f>$G$28/'Fixed data'!$C$7</f>
        <v>-4.6218499224775491E-4</v>
      </c>
      <c r="L32" s="34">
        <f>$G$28/'Fixed data'!$C$7</f>
        <v>-4.6218499224775491E-4</v>
      </c>
      <c r="M32" s="34">
        <f>$G$28/'Fixed data'!$C$7</f>
        <v>-4.6218499224775491E-4</v>
      </c>
      <c r="N32" s="34">
        <f>$G$28/'Fixed data'!$C$7</f>
        <v>-4.6218499224775491E-4</v>
      </c>
      <c r="O32" s="34">
        <f>$G$28/'Fixed data'!$C$7</f>
        <v>-4.6218499224775491E-4</v>
      </c>
      <c r="P32" s="34">
        <f>$G$28/'Fixed data'!$C$7</f>
        <v>-4.6218499224775491E-4</v>
      </c>
      <c r="Q32" s="34">
        <f>$G$28/'Fixed data'!$C$7</f>
        <v>-4.6218499224775491E-4</v>
      </c>
      <c r="R32" s="34">
        <f>$G$28/'Fixed data'!$C$7</f>
        <v>-4.6218499224775491E-4</v>
      </c>
      <c r="S32" s="34">
        <f>$G$28/'Fixed data'!$C$7</f>
        <v>-4.6218499224775491E-4</v>
      </c>
      <c r="T32" s="34">
        <f>$G$28/'Fixed data'!$C$7</f>
        <v>-4.6218499224775491E-4</v>
      </c>
      <c r="U32" s="34">
        <f>$G$28/'Fixed data'!$C$7</f>
        <v>-4.6218499224775491E-4</v>
      </c>
      <c r="V32" s="34">
        <f>$G$28/'Fixed data'!$C$7</f>
        <v>-4.6218499224775491E-4</v>
      </c>
      <c r="W32" s="34">
        <f>$G$28/'Fixed data'!$C$7</f>
        <v>-4.6218499224775491E-4</v>
      </c>
      <c r="X32" s="34">
        <f>$G$28/'Fixed data'!$C$7</f>
        <v>-4.6218499224775491E-4</v>
      </c>
      <c r="Y32" s="34">
        <f>$G$28/'Fixed data'!$C$7</f>
        <v>-4.6218499224775491E-4</v>
      </c>
      <c r="Z32" s="34">
        <f>$G$28/'Fixed data'!$C$7</f>
        <v>-4.6218499224775491E-4</v>
      </c>
      <c r="AA32" s="34">
        <f>$G$28/'Fixed data'!$C$7</f>
        <v>-4.6218499224775491E-4</v>
      </c>
      <c r="AB32" s="34">
        <f>$G$28/'Fixed data'!$C$7</f>
        <v>-4.6218499224775491E-4</v>
      </c>
      <c r="AC32" s="34">
        <f>$G$28/'Fixed data'!$C$7</f>
        <v>-4.6218499224775491E-4</v>
      </c>
      <c r="AD32" s="34">
        <f>$G$28/'Fixed data'!$C$7</f>
        <v>-4.6218499224775491E-4</v>
      </c>
      <c r="AE32" s="34">
        <f>$G$28/'Fixed data'!$C$7</f>
        <v>-4.6218499224775491E-4</v>
      </c>
      <c r="AF32" s="34">
        <f>$G$28/'Fixed data'!$C$7</f>
        <v>-4.6218499224775491E-4</v>
      </c>
      <c r="AG32" s="34">
        <f>$G$28/'Fixed data'!$C$7</f>
        <v>-4.6218499224775491E-4</v>
      </c>
      <c r="AH32" s="34">
        <f>$G$28/'Fixed data'!$C$7</f>
        <v>-4.6218499224775491E-4</v>
      </c>
      <c r="AI32" s="34">
        <f>$G$28/'Fixed data'!$C$7</f>
        <v>-4.6218499224775491E-4</v>
      </c>
      <c r="AJ32" s="34">
        <f>$G$28/'Fixed data'!$C$7</f>
        <v>-4.6218499224775491E-4</v>
      </c>
      <c r="AK32" s="34">
        <f>$G$28/'Fixed data'!$C$7</f>
        <v>-4.6218499224775491E-4</v>
      </c>
      <c r="AL32" s="34">
        <f>$G$28/'Fixed data'!$C$7</f>
        <v>-4.6218499224775491E-4</v>
      </c>
      <c r="AM32" s="34">
        <f>$G$28/'Fixed data'!$C$7</f>
        <v>-4.6218499224775491E-4</v>
      </c>
      <c r="AN32" s="34">
        <f>$G$28/'Fixed data'!$C$7</f>
        <v>-4.6218499224775491E-4</v>
      </c>
      <c r="AO32" s="34">
        <f>$G$28/'Fixed data'!$C$7</f>
        <v>-4.6218499224775491E-4</v>
      </c>
      <c r="AP32" s="34">
        <f>$G$28/'Fixed data'!$C$7</f>
        <v>-4.6218499224775491E-4</v>
      </c>
      <c r="AQ32" s="34">
        <f>$G$28/'Fixed data'!$C$7</f>
        <v>-4.6218499224775491E-4</v>
      </c>
      <c r="AR32" s="34">
        <f>$G$28/'Fixed data'!$C$7</f>
        <v>-4.6218499224775491E-4</v>
      </c>
      <c r="AS32" s="34">
        <f>$G$28/'Fixed data'!$C$7</f>
        <v>-4.6218499224775491E-4</v>
      </c>
      <c r="AT32" s="34">
        <f>$G$28/'Fixed data'!$C$7</f>
        <v>-4.6218499224775491E-4</v>
      </c>
      <c r="AU32" s="34">
        <f>$G$28/'Fixed data'!$C$7</f>
        <v>-4.6218499224775491E-4</v>
      </c>
      <c r="AV32" s="34">
        <f>$G$28/'Fixed data'!$C$7</f>
        <v>-4.6218499224775491E-4</v>
      </c>
      <c r="AW32" s="34">
        <f>$G$28/'Fixed data'!$C$7</f>
        <v>-4.6218499224775491E-4</v>
      </c>
      <c r="AX32" s="34">
        <f>$G$28/'Fixed data'!$C$7</f>
        <v>-4.6218499224775491E-4</v>
      </c>
      <c r="AY32" s="34">
        <f>$G$28/'Fixed data'!$C$7</f>
        <v>-4.6218499224775491E-4</v>
      </c>
      <c r="AZ32" s="34">
        <f>$G$28/'Fixed data'!$C$7</f>
        <v>-4.6218499224775491E-4</v>
      </c>
      <c r="BA32" s="34"/>
      <c r="BB32" s="34"/>
      <c r="BC32" s="34"/>
      <c r="BD32" s="34"/>
    </row>
    <row r="33" spans="1:57" ht="16.5" hidden="1" customHeight="1" outlineLevel="1">
      <c r="A33" s="116"/>
      <c r="B33" s="9" t="s">
        <v>4</v>
      </c>
      <c r="C33" s="11" t="s">
        <v>56</v>
      </c>
      <c r="D33" s="9" t="s">
        <v>40</v>
      </c>
      <c r="F33" s="34"/>
      <c r="G33" s="34"/>
      <c r="H33" s="34"/>
      <c r="I33" s="34">
        <f>$H$28/'Fixed data'!$C$7</f>
        <v>-4.6125815785151949E-4</v>
      </c>
      <c r="J33" s="34">
        <f>$H$28/'Fixed data'!$C$7</f>
        <v>-4.6125815785151949E-4</v>
      </c>
      <c r="K33" s="34">
        <f>$H$28/'Fixed data'!$C$7</f>
        <v>-4.6125815785151949E-4</v>
      </c>
      <c r="L33" s="34">
        <f>$H$28/'Fixed data'!$C$7</f>
        <v>-4.6125815785151949E-4</v>
      </c>
      <c r="M33" s="34">
        <f>$H$28/'Fixed data'!$C$7</f>
        <v>-4.6125815785151949E-4</v>
      </c>
      <c r="N33" s="34">
        <f>$H$28/'Fixed data'!$C$7</f>
        <v>-4.6125815785151949E-4</v>
      </c>
      <c r="O33" s="34">
        <f>$H$28/'Fixed data'!$C$7</f>
        <v>-4.6125815785151949E-4</v>
      </c>
      <c r="P33" s="34">
        <f>$H$28/'Fixed data'!$C$7</f>
        <v>-4.6125815785151949E-4</v>
      </c>
      <c r="Q33" s="34">
        <f>$H$28/'Fixed data'!$C$7</f>
        <v>-4.6125815785151949E-4</v>
      </c>
      <c r="R33" s="34">
        <f>$H$28/'Fixed data'!$C$7</f>
        <v>-4.6125815785151949E-4</v>
      </c>
      <c r="S33" s="34">
        <f>$H$28/'Fixed data'!$C$7</f>
        <v>-4.6125815785151949E-4</v>
      </c>
      <c r="T33" s="34">
        <f>$H$28/'Fixed data'!$C$7</f>
        <v>-4.6125815785151949E-4</v>
      </c>
      <c r="U33" s="34">
        <f>$H$28/'Fixed data'!$C$7</f>
        <v>-4.6125815785151949E-4</v>
      </c>
      <c r="V33" s="34">
        <f>$H$28/'Fixed data'!$C$7</f>
        <v>-4.6125815785151949E-4</v>
      </c>
      <c r="W33" s="34">
        <f>$H$28/'Fixed data'!$C$7</f>
        <v>-4.6125815785151949E-4</v>
      </c>
      <c r="X33" s="34">
        <f>$H$28/'Fixed data'!$C$7</f>
        <v>-4.6125815785151949E-4</v>
      </c>
      <c r="Y33" s="34">
        <f>$H$28/'Fixed data'!$C$7</f>
        <v>-4.6125815785151949E-4</v>
      </c>
      <c r="Z33" s="34">
        <f>$H$28/'Fixed data'!$C$7</f>
        <v>-4.6125815785151949E-4</v>
      </c>
      <c r="AA33" s="34">
        <f>$H$28/'Fixed data'!$C$7</f>
        <v>-4.6125815785151949E-4</v>
      </c>
      <c r="AB33" s="34">
        <f>$H$28/'Fixed data'!$C$7</f>
        <v>-4.6125815785151949E-4</v>
      </c>
      <c r="AC33" s="34">
        <f>$H$28/'Fixed data'!$C$7</f>
        <v>-4.6125815785151949E-4</v>
      </c>
      <c r="AD33" s="34">
        <f>$H$28/'Fixed data'!$C$7</f>
        <v>-4.6125815785151949E-4</v>
      </c>
      <c r="AE33" s="34">
        <f>$H$28/'Fixed data'!$C$7</f>
        <v>-4.6125815785151949E-4</v>
      </c>
      <c r="AF33" s="34">
        <f>$H$28/'Fixed data'!$C$7</f>
        <v>-4.6125815785151949E-4</v>
      </c>
      <c r="AG33" s="34">
        <f>$H$28/'Fixed data'!$C$7</f>
        <v>-4.6125815785151949E-4</v>
      </c>
      <c r="AH33" s="34">
        <f>$H$28/'Fixed data'!$C$7</f>
        <v>-4.6125815785151949E-4</v>
      </c>
      <c r="AI33" s="34">
        <f>$H$28/'Fixed data'!$C$7</f>
        <v>-4.6125815785151949E-4</v>
      </c>
      <c r="AJ33" s="34">
        <f>$H$28/'Fixed data'!$C$7</f>
        <v>-4.6125815785151949E-4</v>
      </c>
      <c r="AK33" s="34">
        <f>$H$28/'Fixed data'!$C$7</f>
        <v>-4.6125815785151949E-4</v>
      </c>
      <c r="AL33" s="34">
        <f>$H$28/'Fixed data'!$C$7</f>
        <v>-4.6125815785151949E-4</v>
      </c>
      <c r="AM33" s="34">
        <f>$H$28/'Fixed data'!$C$7</f>
        <v>-4.6125815785151949E-4</v>
      </c>
      <c r="AN33" s="34">
        <f>$H$28/'Fixed data'!$C$7</f>
        <v>-4.6125815785151949E-4</v>
      </c>
      <c r="AO33" s="34">
        <f>$H$28/'Fixed data'!$C$7</f>
        <v>-4.6125815785151949E-4</v>
      </c>
      <c r="AP33" s="34">
        <f>$H$28/'Fixed data'!$C$7</f>
        <v>-4.6125815785151949E-4</v>
      </c>
      <c r="AQ33" s="34">
        <f>$H$28/'Fixed data'!$C$7</f>
        <v>-4.6125815785151949E-4</v>
      </c>
      <c r="AR33" s="34">
        <f>$H$28/'Fixed data'!$C$7</f>
        <v>-4.6125815785151949E-4</v>
      </c>
      <c r="AS33" s="34">
        <f>$H$28/'Fixed data'!$C$7</f>
        <v>-4.6125815785151949E-4</v>
      </c>
      <c r="AT33" s="34">
        <f>$H$28/'Fixed data'!$C$7</f>
        <v>-4.6125815785151949E-4</v>
      </c>
      <c r="AU33" s="34">
        <f>$H$28/'Fixed data'!$C$7</f>
        <v>-4.6125815785151949E-4</v>
      </c>
      <c r="AV33" s="34">
        <f>$H$28/'Fixed data'!$C$7</f>
        <v>-4.6125815785151949E-4</v>
      </c>
      <c r="AW33" s="34">
        <f>$H$28/'Fixed data'!$C$7</f>
        <v>-4.6125815785151949E-4</v>
      </c>
      <c r="AX33" s="34">
        <f>$H$28/'Fixed data'!$C$7</f>
        <v>-4.6125815785151949E-4</v>
      </c>
      <c r="AY33" s="34">
        <f>$H$28/'Fixed data'!$C$7</f>
        <v>-4.6125815785151949E-4</v>
      </c>
      <c r="AZ33" s="34">
        <f>$H$28/'Fixed data'!$C$7</f>
        <v>-4.6125815785151949E-4</v>
      </c>
      <c r="BA33" s="34">
        <f>$H$28/'Fixed data'!$C$7</f>
        <v>-4.6125815785151949E-4</v>
      </c>
      <c r="BB33" s="34"/>
      <c r="BC33" s="34"/>
      <c r="BD33" s="34"/>
    </row>
    <row r="34" spans="1:57" ht="16.5" hidden="1" customHeight="1" outlineLevel="1">
      <c r="A34" s="116"/>
      <c r="B34" s="9" t="s">
        <v>5</v>
      </c>
      <c r="C34" s="11" t="s">
        <v>57</v>
      </c>
      <c r="D34" s="9" t="s">
        <v>40</v>
      </c>
      <c r="F34" s="34"/>
      <c r="G34" s="34"/>
      <c r="H34" s="34"/>
      <c r="I34" s="34"/>
      <c r="J34" s="34">
        <f>$I$28/'Fixed data'!$C$7</f>
        <v>-4.6058255732186841E-4</v>
      </c>
      <c r="K34" s="34">
        <f>$I$28/'Fixed data'!$C$7</f>
        <v>-4.6058255732186841E-4</v>
      </c>
      <c r="L34" s="34">
        <f>$I$28/'Fixed data'!$C$7</f>
        <v>-4.6058255732186841E-4</v>
      </c>
      <c r="M34" s="34">
        <f>$I$28/'Fixed data'!$C$7</f>
        <v>-4.6058255732186841E-4</v>
      </c>
      <c r="N34" s="34">
        <f>$I$28/'Fixed data'!$C$7</f>
        <v>-4.6058255732186841E-4</v>
      </c>
      <c r="O34" s="34">
        <f>$I$28/'Fixed data'!$C$7</f>
        <v>-4.6058255732186841E-4</v>
      </c>
      <c r="P34" s="34">
        <f>$I$28/'Fixed data'!$C$7</f>
        <v>-4.6058255732186841E-4</v>
      </c>
      <c r="Q34" s="34">
        <f>$I$28/'Fixed data'!$C$7</f>
        <v>-4.6058255732186841E-4</v>
      </c>
      <c r="R34" s="34">
        <f>$I$28/'Fixed data'!$C$7</f>
        <v>-4.6058255732186841E-4</v>
      </c>
      <c r="S34" s="34">
        <f>$I$28/'Fixed data'!$C$7</f>
        <v>-4.6058255732186841E-4</v>
      </c>
      <c r="T34" s="34">
        <f>$I$28/'Fixed data'!$C$7</f>
        <v>-4.6058255732186841E-4</v>
      </c>
      <c r="U34" s="34">
        <f>$I$28/'Fixed data'!$C$7</f>
        <v>-4.6058255732186841E-4</v>
      </c>
      <c r="V34" s="34">
        <f>$I$28/'Fixed data'!$C$7</f>
        <v>-4.6058255732186841E-4</v>
      </c>
      <c r="W34" s="34">
        <f>$I$28/'Fixed data'!$C$7</f>
        <v>-4.6058255732186841E-4</v>
      </c>
      <c r="X34" s="34">
        <f>$I$28/'Fixed data'!$C$7</f>
        <v>-4.6058255732186841E-4</v>
      </c>
      <c r="Y34" s="34">
        <f>$I$28/'Fixed data'!$C$7</f>
        <v>-4.6058255732186841E-4</v>
      </c>
      <c r="Z34" s="34">
        <f>$I$28/'Fixed data'!$C$7</f>
        <v>-4.6058255732186841E-4</v>
      </c>
      <c r="AA34" s="34">
        <f>$I$28/'Fixed data'!$C$7</f>
        <v>-4.6058255732186841E-4</v>
      </c>
      <c r="AB34" s="34">
        <f>$I$28/'Fixed data'!$C$7</f>
        <v>-4.6058255732186841E-4</v>
      </c>
      <c r="AC34" s="34">
        <f>$I$28/'Fixed data'!$C$7</f>
        <v>-4.6058255732186841E-4</v>
      </c>
      <c r="AD34" s="34">
        <f>$I$28/'Fixed data'!$C$7</f>
        <v>-4.6058255732186841E-4</v>
      </c>
      <c r="AE34" s="34">
        <f>$I$28/'Fixed data'!$C$7</f>
        <v>-4.6058255732186841E-4</v>
      </c>
      <c r="AF34" s="34">
        <f>$I$28/'Fixed data'!$C$7</f>
        <v>-4.6058255732186841E-4</v>
      </c>
      <c r="AG34" s="34">
        <f>$I$28/'Fixed data'!$C$7</f>
        <v>-4.6058255732186841E-4</v>
      </c>
      <c r="AH34" s="34">
        <f>$I$28/'Fixed data'!$C$7</f>
        <v>-4.6058255732186841E-4</v>
      </c>
      <c r="AI34" s="34">
        <f>$I$28/'Fixed data'!$C$7</f>
        <v>-4.6058255732186841E-4</v>
      </c>
      <c r="AJ34" s="34">
        <f>$I$28/'Fixed data'!$C$7</f>
        <v>-4.6058255732186841E-4</v>
      </c>
      <c r="AK34" s="34">
        <f>$I$28/'Fixed data'!$C$7</f>
        <v>-4.6058255732186841E-4</v>
      </c>
      <c r="AL34" s="34">
        <f>$I$28/'Fixed data'!$C$7</f>
        <v>-4.6058255732186841E-4</v>
      </c>
      <c r="AM34" s="34">
        <f>$I$28/'Fixed data'!$C$7</f>
        <v>-4.6058255732186841E-4</v>
      </c>
      <c r="AN34" s="34">
        <f>$I$28/'Fixed data'!$C$7</f>
        <v>-4.6058255732186841E-4</v>
      </c>
      <c r="AO34" s="34">
        <f>$I$28/'Fixed data'!$C$7</f>
        <v>-4.6058255732186841E-4</v>
      </c>
      <c r="AP34" s="34">
        <f>$I$28/'Fixed data'!$C$7</f>
        <v>-4.6058255732186841E-4</v>
      </c>
      <c r="AQ34" s="34">
        <f>$I$28/'Fixed data'!$C$7</f>
        <v>-4.6058255732186841E-4</v>
      </c>
      <c r="AR34" s="34">
        <f>$I$28/'Fixed data'!$C$7</f>
        <v>-4.6058255732186841E-4</v>
      </c>
      <c r="AS34" s="34">
        <f>$I$28/'Fixed data'!$C$7</f>
        <v>-4.6058255732186841E-4</v>
      </c>
      <c r="AT34" s="34">
        <f>$I$28/'Fixed data'!$C$7</f>
        <v>-4.6058255732186841E-4</v>
      </c>
      <c r="AU34" s="34">
        <f>$I$28/'Fixed data'!$C$7</f>
        <v>-4.6058255732186841E-4</v>
      </c>
      <c r="AV34" s="34">
        <f>$I$28/'Fixed data'!$C$7</f>
        <v>-4.6058255732186841E-4</v>
      </c>
      <c r="AW34" s="34">
        <f>$I$28/'Fixed data'!$C$7</f>
        <v>-4.6058255732186841E-4</v>
      </c>
      <c r="AX34" s="34">
        <f>$I$28/'Fixed data'!$C$7</f>
        <v>-4.6058255732186841E-4</v>
      </c>
      <c r="AY34" s="34">
        <f>$I$28/'Fixed data'!$C$7</f>
        <v>-4.6058255732186841E-4</v>
      </c>
      <c r="AZ34" s="34">
        <f>$I$28/'Fixed data'!$C$7</f>
        <v>-4.6058255732186841E-4</v>
      </c>
      <c r="BA34" s="34">
        <f>$I$28/'Fixed data'!$C$7</f>
        <v>-4.6058255732186841E-4</v>
      </c>
      <c r="BB34" s="34">
        <f>$I$28/'Fixed data'!$C$7</f>
        <v>-4.6058255732186841E-4</v>
      </c>
      <c r="BC34" s="34"/>
      <c r="BD34" s="34"/>
    </row>
    <row r="35" spans="1:57" ht="16.5" hidden="1" customHeight="1" outlineLevel="1">
      <c r="A35" s="116"/>
      <c r="B35" s="9" t="s">
        <v>6</v>
      </c>
      <c r="C35" s="11" t="s">
        <v>58</v>
      </c>
      <c r="D35" s="9" t="s">
        <v>40</v>
      </c>
      <c r="F35" s="34"/>
      <c r="G35" s="34"/>
      <c r="H35" s="34"/>
      <c r="I35" s="34"/>
      <c r="J35" s="34"/>
      <c r="K35" s="34">
        <f>$J$28/'Fixed data'!$C$7</f>
        <v>-4.601469298722528E-4</v>
      </c>
      <c r="L35" s="34">
        <f>$J$28/'Fixed data'!$C$7</f>
        <v>-4.601469298722528E-4</v>
      </c>
      <c r="M35" s="34">
        <f>$J$28/'Fixed data'!$C$7</f>
        <v>-4.601469298722528E-4</v>
      </c>
      <c r="N35" s="34">
        <f>$J$28/'Fixed data'!$C$7</f>
        <v>-4.601469298722528E-4</v>
      </c>
      <c r="O35" s="34">
        <f>$J$28/'Fixed data'!$C$7</f>
        <v>-4.601469298722528E-4</v>
      </c>
      <c r="P35" s="34">
        <f>$J$28/'Fixed data'!$C$7</f>
        <v>-4.601469298722528E-4</v>
      </c>
      <c r="Q35" s="34">
        <f>$J$28/'Fixed data'!$C$7</f>
        <v>-4.601469298722528E-4</v>
      </c>
      <c r="R35" s="34">
        <f>$J$28/'Fixed data'!$C$7</f>
        <v>-4.601469298722528E-4</v>
      </c>
      <c r="S35" s="34">
        <f>$J$28/'Fixed data'!$C$7</f>
        <v>-4.601469298722528E-4</v>
      </c>
      <c r="T35" s="34">
        <f>$J$28/'Fixed data'!$C$7</f>
        <v>-4.601469298722528E-4</v>
      </c>
      <c r="U35" s="34">
        <f>$J$28/'Fixed data'!$C$7</f>
        <v>-4.601469298722528E-4</v>
      </c>
      <c r="V35" s="34">
        <f>$J$28/'Fixed data'!$C$7</f>
        <v>-4.601469298722528E-4</v>
      </c>
      <c r="W35" s="34">
        <f>$J$28/'Fixed data'!$C$7</f>
        <v>-4.601469298722528E-4</v>
      </c>
      <c r="X35" s="34">
        <f>$J$28/'Fixed data'!$C$7</f>
        <v>-4.601469298722528E-4</v>
      </c>
      <c r="Y35" s="34">
        <f>$J$28/'Fixed data'!$C$7</f>
        <v>-4.601469298722528E-4</v>
      </c>
      <c r="Z35" s="34">
        <f>$J$28/'Fixed data'!$C$7</f>
        <v>-4.601469298722528E-4</v>
      </c>
      <c r="AA35" s="34">
        <f>$J$28/'Fixed data'!$C$7</f>
        <v>-4.601469298722528E-4</v>
      </c>
      <c r="AB35" s="34">
        <f>$J$28/'Fixed data'!$C$7</f>
        <v>-4.601469298722528E-4</v>
      </c>
      <c r="AC35" s="34">
        <f>$J$28/'Fixed data'!$C$7</f>
        <v>-4.601469298722528E-4</v>
      </c>
      <c r="AD35" s="34">
        <f>$J$28/'Fixed data'!$C$7</f>
        <v>-4.601469298722528E-4</v>
      </c>
      <c r="AE35" s="34">
        <f>$J$28/'Fixed data'!$C$7</f>
        <v>-4.601469298722528E-4</v>
      </c>
      <c r="AF35" s="34">
        <f>$J$28/'Fixed data'!$C$7</f>
        <v>-4.601469298722528E-4</v>
      </c>
      <c r="AG35" s="34">
        <f>$J$28/'Fixed data'!$C$7</f>
        <v>-4.601469298722528E-4</v>
      </c>
      <c r="AH35" s="34">
        <f>$J$28/'Fixed data'!$C$7</f>
        <v>-4.601469298722528E-4</v>
      </c>
      <c r="AI35" s="34">
        <f>$J$28/'Fixed data'!$C$7</f>
        <v>-4.601469298722528E-4</v>
      </c>
      <c r="AJ35" s="34">
        <f>$J$28/'Fixed data'!$C$7</f>
        <v>-4.601469298722528E-4</v>
      </c>
      <c r="AK35" s="34">
        <f>$J$28/'Fixed data'!$C$7</f>
        <v>-4.601469298722528E-4</v>
      </c>
      <c r="AL35" s="34">
        <f>$J$28/'Fixed data'!$C$7</f>
        <v>-4.601469298722528E-4</v>
      </c>
      <c r="AM35" s="34">
        <f>$J$28/'Fixed data'!$C$7</f>
        <v>-4.601469298722528E-4</v>
      </c>
      <c r="AN35" s="34">
        <f>$J$28/'Fixed data'!$C$7</f>
        <v>-4.601469298722528E-4</v>
      </c>
      <c r="AO35" s="34">
        <f>$J$28/'Fixed data'!$C$7</f>
        <v>-4.601469298722528E-4</v>
      </c>
      <c r="AP35" s="34">
        <f>$J$28/'Fixed data'!$C$7</f>
        <v>-4.601469298722528E-4</v>
      </c>
      <c r="AQ35" s="34">
        <f>$J$28/'Fixed data'!$C$7</f>
        <v>-4.601469298722528E-4</v>
      </c>
      <c r="AR35" s="34">
        <f>$J$28/'Fixed data'!$C$7</f>
        <v>-4.601469298722528E-4</v>
      </c>
      <c r="AS35" s="34">
        <f>$J$28/'Fixed data'!$C$7</f>
        <v>-4.601469298722528E-4</v>
      </c>
      <c r="AT35" s="34">
        <f>$J$28/'Fixed data'!$C$7</f>
        <v>-4.601469298722528E-4</v>
      </c>
      <c r="AU35" s="34">
        <f>$J$28/'Fixed data'!$C$7</f>
        <v>-4.601469298722528E-4</v>
      </c>
      <c r="AV35" s="34">
        <f>$J$28/'Fixed data'!$C$7</f>
        <v>-4.601469298722528E-4</v>
      </c>
      <c r="AW35" s="34">
        <f>$J$28/'Fixed data'!$C$7</f>
        <v>-4.601469298722528E-4</v>
      </c>
      <c r="AX35" s="34">
        <f>$J$28/'Fixed data'!$C$7</f>
        <v>-4.601469298722528E-4</v>
      </c>
      <c r="AY35" s="34">
        <f>$J$28/'Fixed data'!$C$7</f>
        <v>-4.601469298722528E-4</v>
      </c>
      <c r="AZ35" s="34">
        <f>$J$28/'Fixed data'!$C$7</f>
        <v>-4.601469298722528E-4</v>
      </c>
      <c r="BA35" s="34">
        <f>$J$28/'Fixed data'!$C$7</f>
        <v>-4.601469298722528E-4</v>
      </c>
      <c r="BB35" s="34">
        <f>$J$28/'Fixed data'!$C$7</f>
        <v>-4.601469298722528E-4</v>
      </c>
      <c r="BC35" s="34">
        <f>$J$28/'Fixed data'!$C$7</f>
        <v>-4.601469298722528E-4</v>
      </c>
      <c r="BD35" s="34"/>
    </row>
    <row r="36" spans="1:57" ht="16.5" hidden="1" customHeight="1" outlineLevel="1">
      <c r="A36" s="116"/>
      <c r="B36" s="9" t="s">
        <v>32</v>
      </c>
      <c r="C36" s="11" t="s">
        <v>59</v>
      </c>
      <c r="D36" s="9" t="s">
        <v>40</v>
      </c>
      <c r="F36" s="34"/>
      <c r="G36" s="34"/>
      <c r="H36" s="34"/>
      <c r="I36" s="34"/>
      <c r="J36" s="34"/>
      <c r="K36" s="34"/>
      <c r="L36" s="34">
        <f>$K$28/'Fixed data'!$C$7</f>
        <v>-4.5974715893407411E-4</v>
      </c>
      <c r="M36" s="34">
        <f>$K$28/'Fixed data'!$C$7</f>
        <v>-4.5974715893407411E-4</v>
      </c>
      <c r="N36" s="34">
        <f>$K$28/'Fixed data'!$C$7</f>
        <v>-4.5974715893407411E-4</v>
      </c>
      <c r="O36" s="34">
        <f>$K$28/'Fixed data'!$C$7</f>
        <v>-4.5974715893407411E-4</v>
      </c>
      <c r="P36" s="34">
        <f>$K$28/'Fixed data'!$C$7</f>
        <v>-4.5974715893407411E-4</v>
      </c>
      <c r="Q36" s="34">
        <f>$K$28/'Fixed data'!$C$7</f>
        <v>-4.5974715893407411E-4</v>
      </c>
      <c r="R36" s="34">
        <f>$K$28/'Fixed data'!$C$7</f>
        <v>-4.5974715893407411E-4</v>
      </c>
      <c r="S36" s="34">
        <f>$K$28/'Fixed data'!$C$7</f>
        <v>-4.5974715893407411E-4</v>
      </c>
      <c r="T36" s="34">
        <f>$K$28/'Fixed data'!$C$7</f>
        <v>-4.5974715893407411E-4</v>
      </c>
      <c r="U36" s="34">
        <f>$K$28/'Fixed data'!$C$7</f>
        <v>-4.5974715893407411E-4</v>
      </c>
      <c r="V36" s="34">
        <f>$K$28/'Fixed data'!$C$7</f>
        <v>-4.5974715893407411E-4</v>
      </c>
      <c r="W36" s="34">
        <f>$K$28/'Fixed data'!$C$7</f>
        <v>-4.5974715893407411E-4</v>
      </c>
      <c r="X36" s="34">
        <f>$K$28/'Fixed data'!$C$7</f>
        <v>-4.5974715893407411E-4</v>
      </c>
      <c r="Y36" s="34">
        <f>$K$28/'Fixed data'!$C$7</f>
        <v>-4.5974715893407411E-4</v>
      </c>
      <c r="Z36" s="34">
        <f>$K$28/'Fixed data'!$C$7</f>
        <v>-4.5974715893407411E-4</v>
      </c>
      <c r="AA36" s="34">
        <f>$K$28/'Fixed data'!$C$7</f>
        <v>-4.5974715893407411E-4</v>
      </c>
      <c r="AB36" s="34">
        <f>$K$28/'Fixed data'!$C$7</f>
        <v>-4.5974715893407411E-4</v>
      </c>
      <c r="AC36" s="34">
        <f>$K$28/'Fixed data'!$C$7</f>
        <v>-4.5974715893407411E-4</v>
      </c>
      <c r="AD36" s="34">
        <f>$K$28/'Fixed data'!$C$7</f>
        <v>-4.5974715893407411E-4</v>
      </c>
      <c r="AE36" s="34">
        <f>$K$28/'Fixed data'!$C$7</f>
        <v>-4.5974715893407411E-4</v>
      </c>
      <c r="AF36" s="34">
        <f>$K$28/'Fixed data'!$C$7</f>
        <v>-4.5974715893407411E-4</v>
      </c>
      <c r="AG36" s="34">
        <f>$K$28/'Fixed data'!$C$7</f>
        <v>-4.5974715893407411E-4</v>
      </c>
      <c r="AH36" s="34">
        <f>$K$28/'Fixed data'!$C$7</f>
        <v>-4.5974715893407411E-4</v>
      </c>
      <c r="AI36" s="34">
        <f>$K$28/'Fixed data'!$C$7</f>
        <v>-4.5974715893407411E-4</v>
      </c>
      <c r="AJ36" s="34">
        <f>$K$28/'Fixed data'!$C$7</f>
        <v>-4.5974715893407411E-4</v>
      </c>
      <c r="AK36" s="34">
        <f>$K$28/'Fixed data'!$C$7</f>
        <v>-4.5974715893407411E-4</v>
      </c>
      <c r="AL36" s="34">
        <f>$K$28/'Fixed data'!$C$7</f>
        <v>-4.5974715893407411E-4</v>
      </c>
      <c r="AM36" s="34">
        <f>$K$28/'Fixed data'!$C$7</f>
        <v>-4.5974715893407411E-4</v>
      </c>
      <c r="AN36" s="34">
        <f>$K$28/'Fixed data'!$C$7</f>
        <v>-4.5974715893407411E-4</v>
      </c>
      <c r="AO36" s="34">
        <f>$K$28/'Fixed data'!$C$7</f>
        <v>-4.5974715893407411E-4</v>
      </c>
      <c r="AP36" s="34">
        <f>$K$28/'Fixed data'!$C$7</f>
        <v>-4.5974715893407411E-4</v>
      </c>
      <c r="AQ36" s="34">
        <f>$K$28/'Fixed data'!$C$7</f>
        <v>-4.5974715893407411E-4</v>
      </c>
      <c r="AR36" s="34">
        <f>$K$28/'Fixed data'!$C$7</f>
        <v>-4.5974715893407411E-4</v>
      </c>
      <c r="AS36" s="34">
        <f>$K$28/'Fixed data'!$C$7</f>
        <v>-4.5974715893407411E-4</v>
      </c>
      <c r="AT36" s="34">
        <f>$K$28/'Fixed data'!$C$7</f>
        <v>-4.5974715893407411E-4</v>
      </c>
      <c r="AU36" s="34">
        <f>$K$28/'Fixed data'!$C$7</f>
        <v>-4.5974715893407411E-4</v>
      </c>
      <c r="AV36" s="34">
        <f>$K$28/'Fixed data'!$C$7</f>
        <v>-4.5974715893407411E-4</v>
      </c>
      <c r="AW36" s="34">
        <f>$K$28/'Fixed data'!$C$7</f>
        <v>-4.5974715893407411E-4</v>
      </c>
      <c r="AX36" s="34">
        <f>$K$28/'Fixed data'!$C$7</f>
        <v>-4.5974715893407411E-4</v>
      </c>
      <c r="AY36" s="34">
        <f>$K$28/'Fixed data'!$C$7</f>
        <v>-4.5974715893407411E-4</v>
      </c>
      <c r="AZ36" s="34">
        <f>$K$28/'Fixed data'!$C$7</f>
        <v>-4.5974715893407411E-4</v>
      </c>
      <c r="BA36" s="34">
        <f>$K$28/'Fixed data'!$C$7</f>
        <v>-4.5974715893407411E-4</v>
      </c>
      <c r="BB36" s="34">
        <f>$K$28/'Fixed data'!$C$7</f>
        <v>-4.5974715893407411E-4</v>
      </c>
      <c r="BC36" s="34">
        <f>$K$28/'Fixed data'!$C$7</f>
        <v>-4.5974715893407411E-4</v>
      </c>
      <c r="BD36" s="34">
        <f>$K$28/'Fixed data'!$C$7</f>
        <v>-4.5974715893407411E-4</v>
      </c>
    </row>
    <row r="37" spans="1:57" ht="16.5" hidden="1" customHeight="1" outlineLevel="1">
      <c r="A37" s="116"/>
      <c r="B37" s="9" t="s">
        <v>33</v>
      </c>
      <c r="C37" s="11" t="s">
        <v>60</v>
      </c>
      <c r="D37" s="9" t="s">
        <v>40</v>
      </c>
      <c r="F37" s="34"/>
      <c r="G37" s="34"/>
      <c r="H37" s="34"/>
      <c r="I37" s="34"/>
      <c r="J37" s="34"/>
      <c r="K37" s="34"/>
      <c r="L37" s="34"/>
      <c r="M37" s="34">
        <f>$L$28/'Fixed data'!$C$7</f>
        <v>-4.5900150077280534E-4</v>
      </c>
      <c r="N37" s="34">
        <f>$L$28/'Fixed data'!$C$7</f>
        <v>-4.5900150077280534E-4</v>
      </c>
      <c r="O37" s="34">
        <f>$L$28/'Fixed data'!$C$7</f>
        <v>-4.5900150077280534E-4</v>
      </c>
      <c r="P37" s="34">
        <f>$L$28/'Fixed data'!$C$7</f>
        <v>-4.5900150077280534E-4</v>
      </c>
      <c r="Q37" s="34">
        <f>$L$28/'Fixed data'!$C$7</f>
        <v>-4.5900150077280534E-4</v>
      </c>
      <c r="R37" s="34">
        <f>$L$28/'Fixed data'!$C$7</f>
        <v>-4.5900150077280534E-4</v>
      </c>
      <c r="S37" s="34">
        <f>$L$28/'Fixed data'!$C$7</f>
        <v>-4.5900150077280534E-4</v>
      </c>
      <c r="T37" s="34">
        <f>$L$28/'Fixed data'!$C$7</f>
        <v>-4.5900150077280534E-4</v>
      </c>
      <c r="U37" s="34">
        <f>$L$28/'Fixed data'!$C$7</f>
        <v>-4.5900150077280534E-4</v>
      </c>
      <c r="V37" s="34">
        <f>$L$28/'Fixed data'!$C$7</f>
        <v>-4.5900150077280534E-4</v>
      </c>
      <c r="W37" s="34">
        <f>$L$28/'Fixed data'!$C$7</f>
        <v>-4.5900150077280534E-4</v>
      </c>
      <c r="X37" s="34">
        <f>$L$28/'Fixed data'!$C$7</f>
        <v>-4.5900150077280534E-4</v>
      </c>
      <c r="Y37" s="34">
        <f>$L$28/'Fixed data'!$C$7</f>
        <v>-4.5900150077280534E-4</v>
      </c>
      <c r="Z37" s="34">
        <f>$L$28/'Fixed data'!$C$7</f>
        <v>-4.5900150077280534E-4</v>
      </c>
      <c r="AA37" s="34">
        <f>$L$28/'Fixed data'!$C$7</f>
        <v>-4.5900150077280534E-4</v>
      </c>
      <c r="AB37" s="34">
        <f>$L$28/'Fixed data'!$C$7</f>
        <v>-4.5900150077280534E-4</v>
      </c>
      <c r="AC37" s="34">
        <f>$L$28/'Fixed data'!$C$7</f>
        <v>-4.5900150077280534E-4</v>
      </c>
      <c r="AD37" s="34">
        <f>$L$28/'Fixed data'!$C$7</f>
        <v>-4.5900150077280534E-4</v>
      </c>
      <c r="AE37" s="34">
        <f>$L$28/'Fixed data'!$C$7</f>
        <v>-4.5900150077280534E-4</v>
      </c>
      <c r="AF37" s="34">
        <f>$L$28/'Fixed data'!$C$7</f>
        <v>-4.5900150077280534E-4</v>
      </c>
      <c r="AG37" s="34">
        <f>$L$28/'Fixed data'!$C$7</f>
        <v>-4.5900150077280534E-4</v>
      </c>
      <c r="AH37" s="34">
        <f>$L$28/'Fixed data'!$C$7</f>
        <v>-4.5900150077280534E-4</v>
      </c>
      <c r="AI37" s="34">
        <f>$L$28/'Fixed data'!$C$7</f>
        <v>-4.5900150077280534E-4</v>
      </c>
      <c r="AJ37" s="34">
        <f>$L$28/'Fixed data'!$C$7</f>
        <v>-4.5900150077280534E-4</v>
      </c>
      <c r="AK37" s="34">
        <f>$L$28/'Fixed data'!$C$7</f>
        <v>-4.5900150077280534E-4</v>
      </c>
      <c r="AL37" s="34">
        <f>$L$28/'Fixed data'!$C$7</f>
        <v>-4.5900150077280534E-4</v>
      </c>
      <c r="AM37" s="34">
        <f>$L$28/'Fixed data'!$C$7</f>
        <v>-4.5900150077280534E-4</v>
      </c>
      <c r="AN37" s="34">
        <f>$L$28/'Fixed data'!$C$7</f>
        <v>-4.5900150077280534E-4</v>
      </c>
      <c r="AO37" s="34">
        <f>$L$28/'Fixed data'!$C$7</f>
        <v>-4.5900150077280534E-4</v>
      </c>
      <c r="AP37" s="34">
        <f>$L$28/'Fixed data'!$C$7</f>
        <v>-4.5900150077280534E-4</v>
      </c>
      <c r="AQ37" s="34">
        <f>$L$28/'Fixed data'!$C$7</f>
        <v>-4.5900150077280534E-4</v>
      </c>
      <c r="AR37" s="34">
        <f>$L$28/'Fixed data'!$C$7</f>
        <v>-4.5900150077280534E-4</v>
      </c>
      <c r="AS37" s="34">
        <f>$L$28/'Fixed data'!$C$7</f>
        <v>-4.5900150077280534E-4</v>
      </c>
      <c r="AT37" s="34">
        <f>$L$28/'Fixed data'!$C$7</f>
        <v>-4.5900150077280534E-4</v>
      </c>
      <c r="AU37" s="34">
        <f>$L$28/'Fixed data'!$C$7</f>
        <v>-4.5900150077280534E-4</v>
      </c>
      <c r="AV37" s="34">
        <f>$L$28/'Fixed data'!$C$7</f>
        <v>-4.5900150077280534E-4</v>
      </c>
      <c r="AW37" s="34">
        <f>$L$28/'Fixed data'!$C$7</f>
        <v>-4.5900150077280534E-4</v>
      </c>
      <c r="AX37" s="34">
        <f>$L$28/'Fixed data'!$C$7</f>
        <v>-4.5900150077280534E-4</v>
      </c>
      <c r="AY37" s="34">
        <f>$L$28/'Fixed data'!$C$7</f>
        <v>-4.5900150077280534E-4</v>
      </c>
      <c r="AZ37" s="34">
        <f>$L$28/'Fixed data'!$C$7</f>
        <v>-4.5900150077280534E-4</v>
      </c>
      <c r="BA37" s="34">
        <f>$L$28/'Fixed data'!$C$7</f>
        <v>-4.5900150077280534E-4</v>
      </c>
      <c r="BB37" s="34">
        <f>$L$28/'Fixed data'!$C$7</f>
        <v>-4.5900150077280534E-4</v>
      </c>
      <c r="BC37" s="34">
        <f>$L$28/'Fixed data'!$C$7</f>
        <v>-4.5900150077280534E-4</v>
      </c>
      <c r="BD37" s="34">
        <f>$L$28/'Fixed data'!$C$7</f>
        <v>-4.5900150077280534E-4</v>
      </c>
    </row>
    <row r="38" spans="1:57" ht="16.5" hidden="1" customHeight="1" outlineLevel="1">
      <c r="A38" s="116"/>
      <c r="B38" s="9" t="s">
        <v>110</v>
      </c>
      <c r="C38" s="11" t="s">
        <v>132</v>
      </c>
      <c r="D38" s="9" t="s">
        <v>40</v>
      </c>
      <c r="F38" s="34"/>
      <c r="G38" s="34"/>
      <c r="H38" s="34"/>
      <c r="I38" s="34"/>
      <c r="J38" s="34"/>
      <c r="K38" s="34"/>
      <c r="L38" s="34"/>
      <c r="M38" s="34"/>
      <c r="N38" s="34">
        <f>$M$28/'Fixed data'!$C$7</f>
        <v>-4.6062222222222206E-4</v>
      </c>
      <c r="O38" s="34">
        <f>$M$28/'Fixed data'!$C$7</f>
        <v>-4.6062222222222206E-4</v>
      </c>
      <c r="P38" s="34">
        <f>$M$28/'Fixed data'!$C$7</f>
        <v>-4.6062222222222206E-4</v>
      </c>
      <c r="Q38" s="34">
        <f>$M$28/'Fixed data'!$C$7</f>
        <v>-4.6062222222222206E-4</v>
      </c>
      <c r="R38" s="34">
        <f>$M$28/'Fixed data'!$C$7</f>
        <v>-4.6062222222222206E-4</v>
      </c>
      <c r="S38" s="34">
        <f>$M$28/'Fixed data'!$C$7</f>
        <v>-4.6062222222222206E-4</v>
      </c>
      <c r="T38" s="34">
        <f>$M$28/'Fixed data'!$C$7</f>
        <v>-4.6062222222222206E-4</v>
      </c>
      <c r="U38" s="34">
        <f>$M$28/'Fixed data'!$C$7</f>
        <v>-4.6062222222222206E-4</v>
      </c>
      <c r="V38" s="34">
        <f>$M$28/'Fixed data'!$C$7</f>
        <v>-4.6062222222222206E-4</v>
      </c>
      <c r="W38" s="34">
        <f>$M$28/'Fixed data'!$C$7</f>
        <v>-4.6062222222222206E-4</v>
      </c>
      <c r="X38" s="34">
        <f>$M$28/'Fixed data'!$C$7</f>
        <v>-4.6062222222222206E-4</v>
      </c>
      <c r="Y38" s="34">
        <f>$M$28/'Fixed data'!$C$7</f>
        <v>-4.6062222222222206E-4</v>
      </c>
      <c r="Z38" s="34">
        <f>$M$28/'Fixed data'!$C$7</f>
        <v>-4.6062222222222206E-4</v>
      </c>
      <c r="AA38" s="34">
        <f>$M$28/'Fixed data'!$C$7</f>
        <v>-4.6062222222222206E-4</v>
      </c>
      <c r="AB38" s="34">
        <f>$M$28/'Fixed data'!$C$7</f>
        <v>-4.6062222222222206E-4</v>
      </c>
      <c r="AC38" s="34">
        <f>$M$28/'Fixed data'!$C$7</f>
        <v>-4.6062222222222206E-4</v>
      </c>
      <c r="AD38" s="34">
        <f>$M$28/'Fixed data'!$C$7</f>
        <v>-4.6062222222222206E-4</v>
      </c>
      <c r="AE38" s="34">
        <f>$M$28/'Fixed data'!$C$7</f>
        <v>-4.6062222222222206E-4</v>
      </c>
      <c r="AF38" s="34">
        <f>$M$28/'Fixed data'!$C$7</f>
        <v>-4.6062222222222206E-4</v>
      </c>
      <c r="AG38" s="34">
        <f>$M$28/'Fixed data'!$C$7</f>
        <v>-4.6062222222222206E-4</v>
      </c>
      <c r="AH38" s="34">
        <f>$M$28/'Fixed data'!$C$7</f>
        <v>-4.6062222222222206E-4</v>
      </c>
      <c r="AI38" s="34">
        <f>$M$28/'Fixed data'!$C$7</f>
        <v>-4.6062222222222206E-4</v>
      </c>
      <c r="AJ38" s="34">
        <f>$M$28/'Fixed data'!$C$7</f>
        <v>-4.6062222222222206E-4</v>
      </c>
      <c r="AK38" s="34">
        <f>$M$28/'Fixed data'!$C$7</f>
        <v>-4.6062222222222206E-4</v>
      </c>
      <c r="AL38" s="34">
        <f>$M$28/'Fixed data'!$C$7</f>
        <v>-4.6062222222222206E-4</v>
      </c>
      <c r="AM38" s="34">
        <f>$M$28/'Fixed data'!$C$7</f>
        <v>-4.6062222222222206E-4</v>
      </c>
      <c r="AN38" s="34">
        <f>$M$28/'Fixed data'!$C$7</f>
        <v>-4.6062222222222206E-4</v>
      </c>
      <c r="AO38" s="34">
        <f>$M$28/'Fixed data'!$C$7</f>
        <v>-4.6062222222222206E-4</v>
      </c>
      <c r="AP38" s="34">
        <f>$M$28/'Fixed data'!$C$7</f>
        <v>-4.6062222222222206E-4</v>
      </c>
      <c r="AQ38" s="34">
        <f>$M$28/'Fixed data'!$C$7</f>
        <v>-4.6062222222222206E-4</v>
      </c>
      <c r="AR38" s="34">
        <f>$M$28/'Fixed data'!$C$7</f>
        <v>-4.6062222222222206E-4</v>
      </c>
      <c r="AS38" s="34">
        <f>$M$28/'Fixed data'!$C$7</f>
        <v>-4.6062222222222206E-4</v>
      </c>
      <c r="AT38" s="34">
        <f>$M$28/'Fixed data'!$C$7</f>
        <v>-4.6062222222222206E-4</v>
      </c>
      <c r="AU38" s="34">
        <f>$M$28/'Fixed data'!$C$7</f>
        <v>-4.6062222222222206E-4</v>
      </c>
      <c r="AV38" s="34">
        <f>$M$28/'Fixed data'!$C$7</f>
        <v>-4.6062222222222206E-4</v>
      </c>
      <c r="AW38" s="34">
        <f>$M$28/'Fixed data'!$C$7</f>
        <v>-4.6062222222222206E-4</v>
      </c>
      <c r="AX38" s="34">
        <f>$M$28/'Fixed data'!$C$7</f>
        <v>-4.6062222222222206E-4</v>
      </c>
      <c r="AY38" s="34">
        <f>$M$28/'Fixed data'!$C$7</f>
        <v>-4.6062222222222206E-4</v>
      </c>
      <c r="AZ38" s="34">
        <f>$M$28/'Fixed data'!$C$7</f>
        <v>-4.6062222222222206E-4</v>
      </c>
      <c r="BA38" s="34">
        <f>$M$28/'Fixed data'!$C$7</f>
        <v>-4.6062222222222206E-4</v>
      </c>
      <c r="BB38" s="34">
        <f>$M$28/'Fixed data'!$C$7</f>
        <v>-4.6062222222222206E-4</v>
      </c>
      <c r="BC38" s="34">
        <f>$M$28/'Fixed data'!$C$7</f>
        <v>-4.6062222222222206E-4</v>
      </c>
      <c r="BD38" s="34">
        <f>$M$28/'Fixed data'!$C$7</f>
        <v>-4.6062222222222206E-4</v>
      </c>
      <c r="BE38" s="34"/>
    </row>
    <row r="39" spans="1:57" ht="16.5" hidden="1" customHeight="1" outlineLevel="1">
      <c r="A39" s="116"/>
      <c r="B39" s="9" t="s">
        <v>111</v>
      </c>
      <c r="C39" s="11" t="s">
        <v>133</v>
      </c>
      <c r="D39" s="9" t="s">
        <v>40</v>
      </c>
      <c r="F39" s="34"/>
      <c r="G39" s="34"/>
      <c r="H39" s="34"/>
      <c r="I39" s="34"/>
      <c r="J39" s="34"/>
      <c r="K39" s="34"/>
      <c r="L39" s="34"/>
      <c r="M39" s="34"/>
      <c r="N39" s="34"/>
      <c r="O39" s="34">
        <f>$N$28/'Fixed data'!$C$7</f>
        <v>-4.6062222222222206E-4</v>
      </c>
      <c r="P39" s="34">
        <f>$N$28/'Fixed data'!$C$7</f>
        <v>-4.6062222222222206E-4</v>
      </c>
      <c r="Q39" s="34">
        <f>$N$28/'Fixed data'!$C$7</f>
        <v>-4.6062222222222206E-4</v>
      </c>
      <c r="R39" s="34">
        <f>$N$28/'Fixed data'!$C$7</f>
        <v>-4.6062222222222206E-4</v>
      </c>
      <c r="S39" s="34">
        <f>$N$28/'Fixed data'!$C$7</f>
        <v>-4.6062222222222206E-4</v>
      </c>
      <c r="T39" s="34">
        <f>$N$28/'Fixed data'!$C$7</f>
        <v>-4.6062222222222206E-4</v>
      </c>
      <c r="U39" s="34">
        <f>$N$28/'Fixed data'!$C$7</f>
        <v>-4.6062222222222206E-4</v>
      </c>
      <c r="V39" s="34">
        <f>$N$28/'Fixed data'!$C$7</f>
        <v>-4.6062222222222206E-4</v>
      </c>
      <c r="W39" s="34">
        <f>$N$28/'Fixed data'!$C$7</f>
        <v>-4.6062222222222206E-4</v>
      </c>
      <c r="X39" s="34">
        <f>$N$28/'Fixed data'!$C$7</f>
        <v>-4.6062222222222206E-4</v>
      </c>
      <c r="Y39" s="34">
        <f>$N$28/'Fixed data'!$C$7</f>
        <v>-4.6062222222222206E-4</v>
      </c>
      <c r="Z39" s="34">
        <f>$N$28/'Fixed data'!$C$7</f>
        <v>-4.6062222222222206E-4</v>
      </c>
      <c r="AA39" s="34">
        <f>$N$28/'Fixed data'!$C$7</f>
        <v>-4.6062222222222206E-4</v>
      </c>
      <c r="AB39" s="34">
        <f>$N$28/'Fixed data'!$C$7</f>
        <v>-4.6062222222222206E-4</v>
      </c>
      <c r="AC39" s="34">
        <f>$N$28/'Fixed data'!$C$7</f>
        <v>-4.6062222222222206E-4</v>
      </c>
      <c r="AD39" s="34">
        <f>$N$28/'Fixed data'!$C$7</f>
        <v>-4.6062222222222206E-4</v>
      </c>
      <c r="AE39" s="34">
        <f>$N$28/'Fixed data'!$C$7</f>
        <v>-4.6062222222222206E-4</v>
      </c>
      <c r="AF39" s="34">
        <f>$N$28/'Fixed data'!$C$7</f>
        <v>-4.6062222222222206E-4</v>
      </c>
      <c r="AG39" s="34">
        <f>$N$28/'Fixed data'!$C$7</f>
        <v>-4.6062222222222206E-4</v>
      </c>
      <c r="AH39" s="34">
        <f>$N$28/'Fixed data'!$C$7</f>
        <v>-4.6062222222222206E-4</v>
      </c>
      <c r="AI39" s="34">
        <f>$N$28/'Fixed data'!$C$7</f>
        <v>-4.6062222222222206E-4</v>
      </c>
      <c r="AJ39" s="34">
        <f>$N$28/'Fixed data'!$C$7</f>
        <v>-4.6062222222222206E-4</v>
      </c>
      <c r="AK39" s="34">
        <f>$N$28/'Fixed data'!$C$7</f>
        <v>-4.6062222222222206E-4</v>
      </c>
      <c r="AL39" s="34">
        <f>$N$28/'Fixed data'!$C$7</f>
        <v>-4.6062222222222206E-4</v>
      </c>
      <c r="AM39" s="34">
        <f>$N$28/'Fixed data'!$C$7</f>
        <v>-4.6062222222222206E-4</v>
      </c>
      <c r="AN39" s="34">
        <f>$N$28/'Fixed data'!$C$7</f>
        <v>-4.6062222222222206E-4</v>
      </c>
      <c r="AO39" s="34">
        <f>$N$28/'Fixed data'!$C$7</f>
        <v>-4.6062222222222206E-4</v>
      </c>
      <c r="AP39" s="34">
        <f>$N$28/'Fixed data'!$C$7</f>
        <v>-4.6062222222222206E-4</v>
      </c>
      <c r="AQ39" s="34">
        <f>$N$28/'Fixed data'!$C$7</f>
        <v>-4.6062222222222206E-4</v>
      </c>
      <c r="AR39" s="34">
        <f>$N$28/'Fixed data'!$C$7</f>
        <v>-4.6062222222222206E-4</v>
      </c>
      <c r="AS39" s="34">
        <f>$N$28/'Fixed data'!$C$7</f>
        <v>-4.6062222222222206E-4</v>
      </c>
      <c r="AT39" s="34">
        <f>$N$28/'Fixed data'!$C$7</f>
        <v>-4.6062222222222206E-4</v>
      </c>
      <c r="AU39" s="34">
        <f>$N$28/'Fixed data'!$C$7</f>
        <v>-4.6062222222222206E-4</v>
      </c>
      <c r="AV39" s="34">
        <f>$N$28/'Fixed data'!$C$7</f>
        <v>-4.6062222222222206E-4</v>
      </c>
      <c r="AW39" s="34">
        <f>$N$28/'Fixed data'!$C$7</f>
        <v>-4.6062222222222206E-4</v>
      </c>
      <c r="AX39" s="34">
        <f>$N$28/'Fixed data'!$C$7</f>
        <v>-4.6062222222222206E-4</v>
      </c>
      <c r="AY39" s="34">
        <f>$N$28/'Fixed data'!$C$7</f>
        <v>-4.6062222222222206E-4</v>
      </c>
      <c r="AZ39" s="34">
        <f>$N$28/'Fixed data'!$C$7</f>
        <v>-4.6062222222222206E-4</v>
      </c>
      <c r="BA39" s="34">
        <f>$N$28/'Fixed data'!$C$7</f>
        <v>-4.6062222222222206E-4</v>
      </c>
      <c r="BB39" s="34">
        <f>$N$28/'Fixed data'!$C$7</f>
        <v>-4.6062222222222206E-4</v>
      </c>
      <c r="BC39" s="34">
        <f>$N$28/'Fixed data'!$C$7</f>
        <v>-4.6062222222222206E-4</v>
      </c>
      <c r="BD39" s="34">
        <f>$N$28/'Fixed data'!$C$7</f>
        <v>-4.6062222222222206E-4</v>
      </c>
    </row>
    <row r="40" spans="1:57" ht="16.5" hidden="1" customHeight="1" outlineLevel="1">
      <c r="A40" s="116"/>
      <c r="B40" s="9" t="s">
        <v>112</v>
      </c>
      <c r="C40" s="11" t="s">
        <v>134</v>
      </c>
      <c r="D40" s="9" t="s">
        <v>40</v>
      </c>
      <c r="F40" s="34"/>
      <c r="G40" s="34"/>
      <c r="H40" s="34"/>
      <c r="I40" s="34"/>
      <c r="J40" s="34"/>
      <c r="K40" s="34"/>
      <c r="L40" s="34"/>
      <c r="M40" s="34"/>
      <c r="N40" s="34"/>
      <c r="O40" s="34"/>
      <c r="P40" s="34">
        <f>$O$28/'Fixed data'!$C$7</f>
        <v>-4.6062222222222206E-4</v>
      </c>
      <c r="Q40" s="34">
        <f>$O$28/'Fixed data'!$C$7</f>
        <v>-4.6062222222222206E-4</v>
      </c>
      <c r="R40" s="34">
        <f>$O$28/'Fixed data'!$C$7</f>
        <v>-4.6062222222222206E-4</v>
      </c>
      <c r="S40" s="34">
        <f>$O$28/'Fixed data'!$C$7</f>
        <v>-4.6062222222222206E-4</v>
      </c>
      <c r="T40" s="34">
        <f>$O$28/'Fixed data'!$C$7</f>
        <v>-4.6062222222222206E-4</v>
      </c>
      <c r="U40" s="34">
        <f>$O$28/'Fixed data'!$C$7</f>
        <v>-4.6062222222222206E-4</v>
      </c>
      <c r="V40" s="34">
        <f>$O$28/'Fixed data'!$C$7</f>
        <v>-4.6062222222222206E-4</v>
      </c>
      <c r="W40" s="34">
        <f>$O$28/'Fixed data'!$C$7</f>
        <v>-4.6062222222222206E-4</v>
      </c>
      <c r="X40" s="34">
        <f>$O$28/'Fixed data'!$C$7</f>
        <v>-4.6062222222222206E-4</v>
      </c>
      <c r="Y40" s="34">
        <f>$O$28/'Fixed data'!$C$7</f>
        <v>-4.6062222222222206E-4</v>
      </c>
      <c r="Z40" s="34">
        <f>$O$28/'Fixed data'!$C$7</f>
        <v>-4.6062222222222206E-4</v>
      </c>
      <c r="AA40" s="34">
        <f>$O$28/'Fixed data'!$C$7</f>
        <v>-4.6062222222222206E-4</v>
      </c>
      <c r="AB40" s="34">
        <f>$O$28/'Fixed data'!$C$7</f>
        <v>-4.6062222222222206E-4</v>
      </c>
      <c r="AC40" s="34">
        <f>$O$28/'Fixed data'!$C$7</f>
        <v>-4.6062222222222206E-4</v>
      </c>
      <c r="AD40" s="34">
        <f>$O$28/'Fixed data'!$C$7</f>
        <v>-4.6062222222222206E-4</v>
      </c>
      <c r="AE40" s="34">
        <f>$O$28/'Fixed data'!$C$7</f>
        <v>-4.6062222222222206E-4</v>
      </c>
      <c r="AF40" s="34">
        <f>$O$28/'Fixed data'!$C$7</f>
        <v>-4.6062222222222206E-4</v>
      </c>
      <c r="AG40" s="34">
        <f>$O$28/'Fixed data'!$C$7</f>
        <v>-4.6062222222222206E-4</v>
      </c>
      <c r="AH40" s="34">
        <f>$O$28/'Fixed data'!$C$7</f>
        <v>-4.6062222222222206E-4</v>
      </c>
      <c r="AI40" s="34">
        <f>$O$28/'Fixed data'!$C$7</f>
        <v>-4.6062222222222206E-4</v>
      </c>
      <c r="AJ40" s="34">
        <f>$O$28/'Fixed data'!$C$7</f>
        <v>-4.6062222222222206E-4</v>
      </c>
      <c r="AK40" s="34">
        <f>$O$28/'Fixed data'!$C$7</f>
        <v>-4.6062222222222206E-4</v>
      </c>
      <c r="AL40" s="34">
        <f>$O$28/'Fixed data'!$C$7</f>
        <v>-4.6062222222222206E-4</v>
      </c>
      <c r="AM40" s="34">
        <f>$O$28/'Fixed data'!$C$7</f>
        <v>-4.6062222222222206E-4</v>
      </c>
      <c r="AN40" s="34">
        <f>$O$28/'Fixed data'!$C$7</f>
        <v>-4.6062222222222206E-4</v>
      </c>
      <c r="AO40" s="34">
        <f>$O$28/'Fixed data'!$C$7</f>
        <v>-4.6062222222222206E-4</v>
      </c>
      <c r="AP40" s="34">
        <f>$O$28/'Fixed data'!$C$7</f>
        <v>-4.6062222222222206E-4</v>
      </c>
      <c r="AQ40" s="34">
        <f>$O$28/'Fixed data'!$C$7</f>
        <v>-4.6062222222222206E-4</v>
      </c>
      <c r="AR40" s="34">
        <f>$O$28/'Fixed data'!$C$7</f>
        <v>-4.6062222222222206E-4</v>
      </c>
      <c r="AS40" s="34">
        <f>$O$28/'Fixed data'!$C$7</f>
        <v>-4.6062222222222206E-4</v>
      </c>
      <c r="AT40" s="34">
        <f>$O$28/'Fixed data'!$C$7</f>
        <v>-4.6062222222222206E-4</v>
      </c>
      <c r="AU40" s="34">
        <f>$O$28/'Fixed data'!$C$7</f>
        <v>-4.6062222222222206E-4</v>
      </c>
      <c r="AV40" s="34">
        <f>$O$28/'Fixed data'!$C$7</f>
        <v>-4.6062222222222206E-4</v>
      </c>
      <c r="AW40" s="34">
        <f>$O$28/'Fixed data'!$C$7</f>
        <v>-4.6062222222222206E-4</v>
      </c>
      <c r="AX40" s="34">
        <f>$O$28/'Fixed data'!$C$7</f>
        <v>-4.6062222222222206E-4</v>
      </c>
      <c r="AY40" s="34">
        <f>$O$28/'Fixed data'!$C$7</f>
        <v>-4.6062222222222206E-4</v>
      </c>
      <c r="AZ40" s="34">
        <f>$O$28/'Fixed data'!$C$7</f>
        <v>-4.6062222222222206E-4</v>
      </c>
      <c r="BA40" s="34">
        <f>$O$28/'Fixed data'!$C$7</f>
        <v>-4.6062222222222206E-4</v>
      </c>
      <c r="BB40" s="34">
        <f>$O$28/'Fixed data'!$C$7</f>
        <v>-4.6062222222222206E-4</v>
      </c>
      <c r="BC40" s="34">
        <f>$O$28/'Fixed data'!$C$7</f>
        <v>-4.6062222222222206E-4</v>
      </c>
      <c r="BD40" s="34">
        <f>$O$28/'Fixed data'!$C$7</f>
        <v>-4.6062222222222206E-4</v>
      </c>
    </row>
    <row r="41" spans="1:57" ht="16.5" hidden="1" customHeight="1" outlineLevel="1">
      <c r="A41" s="116"/>
      <c r="B41" s="9" t="s">
        <v>113</v>
      </c>
      <c r="C41" s="11" t="s">
        <v>135</v>
      </c>
      <c r="D41" s="9" t="s">
        <v>40</v>
      </c>
      <c r="F41" s="34"/>
      <c r="G41" s="34"/>
      <c r="H41" s="34"/>
      <c r="I41" s="34"/>
      <c r="J41" s="34"/>
      <c r="K41" s="34"/>
      <c r="L41" s="34"/>
      <c r="M41" s="34"/>
      <c r="N41" s="34"/>
      <c r="O41" s="34"/>
      <c r="P41" s="34"/>
      <c r="Q41" s="34">
        <f>$P$28/'Fixed data'!$C$7</f>
        <v>-4.6062222222222206E-4</v>
      </c>
      <c r="R41" s="34">
        <f>$P$28/'Fixed data'!$C$7</f>
        <v>-4.6062222222222206E-4</v>
      </c>
      <c r="S41" s="34">
        <f>$P$28/'Fixed data'!$C$7</f>
        <v>-4.6062222222222206E-4</v>
      </c>
      <c r="T41" s="34">
        <f>$P$28/'Fixed data'!$C$7</f>
        <v>-4.6062222222222206E-4</v>
      </c>
      <c r="U41" s="34">
        <f>$P$28/'Fixed data'!$C$7</f>
        <v>-4.6062222222222206E-4</v>
      </c>
      <c r="V41" s="34">
        <f>$P$28/'Fixed data'!$C$7</f>
        <v>-4.6062222222222206E-4</v>
      </c>
      <c r="W41" s="34">
        <f>$P$28/'Fixed data'!$C$7</f>
        <v>-4.6062222222222206E-4</v>
      </c>
      <c r="X41" s="34">
        <f>$P$28/'Fixed data'!$C$7</f>
        <v>-4.6062222222222206E-4</v>
      </c>
      <c r="Y41" s="34">
        <f>$P$28/'Fixed data'!$C$7</f>
        <v>-4.6062222222222206E-4</v>
      </c>
      <c r="Z41" s="34">
        <f>$P$28/'Fixed data'!$C$7</f>
        <v>-4.6062222222222206E-4</v>
      </c>
      <c r="AA41" s="34">
        <f>$P$28/'Fixed data'!$C$7</f>
        <v>-4.6062222222222206E-4</v>
      </c>
      <c r="AB41" s="34">
        <f>$P$28/'Fixed data'!$C$7</f>
        <v>-4.6062222222222206E-4</v>
      </c>
      <c r="AC41" s="34">
        <f>$P$28/'Fixed data'!$C$7</f>
        <v>-4.6062222222222206E-4</v>
      </c>
      <c r="AD41" s="34">
        <f>$P$28/'Fixed data'!$C$7</f>
        <v>-4.6062222222222206E-4</v>
      </c>
      <c r="AE41" s="34">
        <f>$P$28/'Fixed data'!$C$7</f>
        <v>-4.6062222222222206E-4</v>
      </c>
      <c r="AF41" s="34">
        <f>$P$28/'Fixed data'!$C$7</f>
        <v>-4.6062222222222206E-4</v>
      </c>
      <c r="AG41" s="34">
        <f>$P$28/'Fixed data'!$C$7</f>
        <v>-4.6062222222222206E-4</v>
      </c>
      <c r="AH41" s="34">
        <f>$P$28/'Fixed data'!$C$7</f>
        <v>-4.6062222222222206E-4</v>
      </c>
      <c r="AI41" s="34">
        <f>$P$28/'Fixed data'!$C$7</f>
        <v>-4.6062222222222206E-4</v>
      </c>
      <c r="AJ41" s="34">
        <f>$P$28/'Fixed data'!$C$7</f>
        <v>-4.6062222222222206E-4</v>
      </c>
      <c r="AK41" s="34">
        <f>$P$28/'Fixed data'!$C$7</f>
        <v>-4.6062222222222206E-4</v>
      </c>
      <c r="AL41" s="34">
        <f>$P$28/'Fixed data'!$C$7</f>
        <v>-4.6062222222222206E-4</v>
      </c>
      <c r="AM41" s="34">
        <f>$P$28/'Fixed data'!$C$7</f>
        <v>-4.6062222222222206E-4</v>
      </c>
      <c r="AN41" s="34">
        <f>$P$28/'Fixed data'!$C$7</f>
        <v>-4.6062222222222206E-4</v>
      </c>
      <c r="AO41" s="34">
        <f>$P$28/'Fixed data'!$C$7</f>
        <v>-4.6062222222222206E-4</v>
      </c>
      <c r="AP41" s="34">
        <f>$P$28/'Fixed data'!$C$7</f>
        <v>-4.6062222222222206E-4</v>
      </c>
      <c r="AQ41" s="34">
        <f>$P$28/'Fixed data'!$C$7</f>
        <v>-4.6062222222222206E-4</v>
      </c>
      <c r="AR41" s="34">
        <f>$P$28/'Fixed data'!$C$7</f>
        <v>-4.6062222222222206E-4</v>
      </c>
      <c r="AS41" s="34">
        <f>$P$28/'Fixed data'!$C$7</f>
        <v>-4.6062222222222206E-4</v>
      </c>
      <c r="AT41" s="34">
        <f>$P$28/'Fixed data'!$C$7</f>
        <v>-4.6062222222222206E-4</v>
      </c>
      <c r="AU41" s="34">
        <f>$P$28/'Fixed data'!$C$7</f>
        <v>-4.6062222222222206E-4</v>
      </c>
      <c r="AV41" s="34">
        <f>$P$28/'Fixed data'!$C$7</f>
        <v>-4.6062222222222206E-4</v>
      </c>
      <c r="AW41" s="34">
        <f>$P$28/'Fixed data'!$C$7</f>
        <v>-4.6062222222222206E-4</v>
      </c>
      <c r="AX41" s="34">
        <f>$P$28/'Fixed data'!$C$7</f>
        <v>-4.6062222222222206E-4</v>
      </c>
      <c r="AY41" s="34">
        <f>$P$28/'Fixed data'!$C$7</f>
        <v>-4.6062222222222206E-4</v>
      </c>
      <c r="AZ41" s="34">
        <f>$P$28/'Fixed data'!$C$7</f>
        <v>-4.6062222222222206E-4</v>
      </c>
      <c r="BA41" s="34">
        <f>$P$28/'Fixed data'!$C$7</f>
        <v>-4.6062222222222206E-4</v>
      </c>
      <c r="BB41" s="34">
        <f>$P$28/'Fixed data'!$C$7</f>
        <v>-4.6062222222222206E-4</v>
      </c>
      <c r="BC41" s="34">
        <f>$P$28/'Fixed data'!$C$7</f>
        <v>-4.6062222222222206E-4</v>
      </c>
      <c r="BD41" s="34">
        <f>$P$28/'Fixed data'!$C$7</f>
        <v>-4.6062222222222206E-4</v>
      </c>
    </row>
    <row r="42" spans="1:57" ht="16.5" hidden="1" customHeight="1" outlineLevel="1">
      <c r="A42" s="116"/>
      <c r="B42" s="9" t="s">
        <v>114</v>
      </c>
      <c r="C42" s="11" t="s">
        <v>136</v>
      </c>
      <c r="D42" s="9" t="s">
        <v>40</v>
      </c>
      <c r="F42" s="34"/>
      <c r="G42" s="34"/>
      <c r="H42" s="34"/>
      <c r="I42" s="34"/>
      <c r="J42" s="34"/>
      <c r="K42" s="34"/>
      <c r="L42" s="34"/>
      <c r="M42" s="34"/>
      <c r="N42" s="34"/>
      <c r="O42" s="34"/>
      <c r="P42" s="34"/>
      <c r="Q42" s="34"/>
      <c r="R42" s="34">
        <f>$Q$28/'Fixed data'!$C$7</f>
        <v>-4.6062222222222206E-4</v>
      </c>
      <c r="S42" s="34">
        <f>$Q$28/'Fixed data'!$C$7</f>
        <v>-4.6062222222222206E-4</v>
      </c>
      <c r="T42" s="34">
        <f>$Q$28/'Fixed data'!$C$7</f>
        <v>-4.6062222222222206E-4</v>
      </c>
      <c r="U42" s="34">
        <f>$Q$28/'Fixed data'!$C$7</f>
        <v>-4.6062222222222206E-4</v>
      </c>
      <c r="V42" s="34">
        <f>$Q$28/'Fixed data'!$C$7</f>
        <v>-4.6062222222222206E-4</v>
      </c>
      <c r="W42" s="34">
        <f>$Q$28/'Fixed data'!$C$7</f>
        <v>-4.6062222222222206E-4</v>
      </c>
      <c r="X42" s="34">
        <f>$Q$28/'Fixed data'!$C$7</f>
        <v>-4.6062222222222206E-4</v>
      </c>
      <c r="Y42" s="34">
        <f>$Q$28/'Fixed data'!$C$7</f>
        <v>-4.6062222222222206E-4</v>
      </c>
      <c r="Z42" s="34">
        <f>$Q$28/'Fixed data'!$C$7</f>
        <v>-4.6062222222222206E-4</v>
      </c>
      <c r="AA42" s="34">
        <f>$Q$28/'Fixed data'!$C$7</f>
        <v>-4.6062222222222206E-4</v>
      </c>
      <c r="AB42" s="34">
        <f>$Q$28/'Fixed data'!$C$7</f>
        <v>-4.6062222222222206E-4</v>
      </c>
      <c r="AC42" s="34">
        <f>$Q$28/'Fixed data'!$C$7</f>
        <v>-4.6062222222222206E-4</v>
      </c>
      <c r="AD42" s="34">
        <f>$Q$28/'Fixed data'!$C$7</f>
        <v>-4.6062222222222206E-4</v>
      </c>
      <c r="AE42" s="34">
        <f>$Q$28/'Fixed data'!$C$7</f>
        <v>-4.6062222222222206E-4</v>
      </c>
      <c r="AF42" s="34">
        <f>$Q$28/'Fixed data'!$C$7</f>
        <v>-4.6062222222222206E-4</v>
      </c>
      <c r="AG42" s="34">
        <f>$Q$28/'Fixed data'!$C$7</f>
        <v>-4.6062222222222206E-4</v>
      </c>
      <c r="AH42" s="34">
        <f>$Q$28/'Fixed data'!$C$7</f>
        <v>-4.6062222222222206E-4</v>
      </c>
      <c r="AI42" s="34">
        <f>$Q$28/'Fixed data'!$C$7</f>
        <v>-4.6062222222222206E-4</v>
      </c>
      <c r="AJ42" s="34">
        <f>$Q$28/'Fixed data'!$C$7</f>
        <v>-4.6062222222222206E-4</v>
      </c>
      <c r="AK42" s="34">
        <f>$Q$28/'Fixed data'!$C$7</f>
        <v>-4.6062222222222206E-4</v>
      </c>
      <c r="AL42" s="34">
        <f>$Q$28/'Fixed data'!$C$7</f>
        <v>-4.6062222222222206E-4</v>
      </c>
      <c r="AM42" s="34">
        <f>$Q$28/'Fixed data'!$C$7</f>
        <v>-4.6062222222222206E-4</v>
      </c>
      <c r="AN42" s="34">
        <f>$Q$28/'Fixed data'!$C$7</f>
        <v>-4.6062222222222206E-4</v>
      </c>
      <c r="AO42" s="34">
        <f>$Q$28/'Fixed data'!$C$7</f>
        <v>-4.6062222222222206E-4</v>
      </c>
      <c r="AP42" s="34">
        <f>$Q$28/'Fixed data'!$C$7</f>
        <v>-4.6062222222222206E-4</v>
      </c>
      <c r="AQ42" s="34">
        <f>$Q$28/'Fixed data'!$C$7</f>
        <v>-4.6062222222222206E-4</v>
      </c>
      <c r="AR42" s="34">
        <f>$Q$28/'Fixed data'!$C$7</f>
        <v>-4.6062222222222206E-4</v>
      </c>
      <c r="AS42" s="34">
        <f>$Q$28/'Fixed data'!$C$7</f>
        <v>-4.6062222222222206E-4</v>
      </c>
      <c r="AT42" s="34">
        <f>$Q$28/'Fixed data'!$C$7</f>
        <v>-4.6062222222222206E-4</v>
      </c>
      <c r="AU42" s="34">
        <f>$Q$28/'Fixed data'!$C$7</f>
        <v>-4.6062222222222206E-4</v>
      </c>
      <c r="AV42" s="34">
        <f>$Q$28/'Fixed data'!$C$7</f>
        <v>-4.6062222222222206E-4</v>
      </c>
      <c r="AW42" s="34">
        <f>$Q$28/'Fixed data'!$C$7</f>
        <v>-4.6062222222222206E-4</v>
      </c>
      <c r="AX42" s="34">
        <f>$Q$28/'Fixed data'!$C$7</f>
        <v>-4.6062222222222206E-4</v>
      </c>
      <c r="AY42" s="34">
        <f>$Q$28/'Fixed data'!$C$7</f>
        <v>-4.6062222222222206E-4</v>
      </c>
      <c r="AZ42" s="34">
        <f>$Q$28/'Fixed data'!$C$7</f>
        <v>-4.6062222222222206E-4</v>
      </c>
      <c r="BA42" s="34">
        <f>$Q$28/'Fixed data'!$C$7</f>
        <v>-4.6062222222222206E-4</v>
      </c>
      <c r="BB42" s="34">
        <f>$Q$28/'Fixed data'!$C$7</f>
        <v>-4.6062222222222206E-4</v>
      </c>
      <c r="BC42" s="34">
        <f>$Q$28/'Fixed data'!$C$7</f>
        <v>-4.6062222222222206E-4</v>
      </c>
      <c r="BD42" s="34">
        <f>$Q$28/'Fixed data'!$C$7</f>
        <v>-4.6062222222222206E-4</v>
      </c>
    </row>
    <row r="43" spans="1:57" ht="16.5" hidden="1" customHeight="1" outlineLevel="1">
      <c r="A43" s="116"/>
      <c r="B43" s="9" t="s">
        <v>115</v>
      </c>
      <c r="C43" s="11" t="s">
        <v>137</v>
      </c>
      <c r="D43" s="9" t="s">
        <v>40</v>
      </c>
      <c r="F43" s="34"/>
      <c r="G43" s="34"/>
      <c r="H43" s="34"/>
      <c r="I43" s="34"/>
      <c r="J43" s="34"/>
      <c r="K43" s="34"/>
      <c r="L43" s="34"/>
      <c r="M43" s="34"/>
      <c r="N43" s="34"/>
      <c r="O43" s="34"/>
      <c r="P43" s="34"/>
      <c r="Q43" s="34"/>
      <c r="R43" s="34"/>
      <c r="S43" s="34">
        <f>$R$28/'Fixed data'!$C$7</f>
        <v>-4.6062222222222206E-4</v>
      </c>
      <c r="T43" s="34">
        <f>$R$28/'Fixed data'!$C$7</f>
        <v>-4.6062222222222206E-4</v>
      </c>
      <c r="U43" s="34">
        <f>$R$28/'Fixed data'!$C$7</f>
        <v>-4.6062222222222206E-4</v>
      </c>
      <c r="V43" s="34">
        <f>$R$28/'Fixed data'!$C$7</f>
        <v>-4.6062222222222206E-4</v>
      </c>
      <c r="W43" s="34">
        <f>$R$28/'Fixed data'!$C$7</f>
        <v>-4.6062222222222206E-4</v>
      </c>
      <c r="X43" s="34">
        <f>$R$28/'Fixed data'!$C$7</f>
        <v>-4.6062222222222206E-4</v>
      </c>
      <c r="Y43" s="34">
        <f>$R$28/'Fixed data'!$C$7</f>
        <v>-4.6062222222222206E-4</v>
      </c>
      <c r="Z43" s="34">
        <f>$R$28/'Fixed data'!$C$7</f>
        <v>-4.6062222222222206E-4</v>
      </c>
      <c r="AA43" s="34">
        <f>$R$28/'Fixed data'!$C$7</f>
        <v>-4.6062222222222206E-4</v>
      </c>
      <c r="AB43" s="34">
        <f>$R$28/'Fixed data'!$C$7</f>
        <v>-4.6062222222222206E-4</v>
      </c>
      <c r="AC43" s="34">
        <f>$R$28/'Fixed data'!$C$7</f>
        <v>-4.6062222222222206E-4</v>
      </c>
      <c r="AD43" s="34">
        <f>$R$28/'Fixed data'!$C$7</f>
        <v>-4.6062222222222206E-4</v>
      </c>
      <c r="AE43" s="34">
        <f>$R$28/'Fixed data'!$C$7</f>
        <v>-4.6062222222222206E-4</v>
      </c>
      <c r="AF43" s="34">
        <f>$R$28/'Fixed data'!$C$7</f>
        <v>-4.6062222222222206E-4</v>
      </c>
      <c r="AG43" s="34">
        <f>$R$28/'Fixed data'!$C$7</f>
        <v>-4.6062222222222206E-4</v>
      </c>
      <c r="AH43" s="34">
        <f>$R$28/'Fixed data'!$C$7</f>
        <v>-4.6062222222222206E-4</v>
      </c>
      <c r="AI43" s="34">
        <f>$R$28/'Fixed data'!$C$7</f>
        <v>-4.6062222222222206E-4</v>
      </c>
      <c r="AJ43" s="34">
        <f>$R$28/'Fixed data'!$C$7</f>
        <v>-4.6062222222222206E-4</v>
      </c>
      <c r="AK43" s="34">
        <f>$R$28/'Fixed data'!$C$7</f>
        <v>-4.6062222222222206E-4</v>
      </c>
      <c r="AL43" s="34">
        <f>$R$28/'Fixed data'!$C$7</f>
        <v>-4.6062222222222206E-4</v>
      </c>
      <c r="AM43" s="34">
        <f>$R$28/'Fixed data'!$C$7</f>
        <v>-4.6062222222222206E-4</v>
      </c>
      <c r="AN43" s="34">
        <f>$R$28/'Fixed data'!$C$7</f>
        <v>-4.6062222222222206E-4</v>
      </c>
      <c r="AO43" s="34">
        <f>$R$28/'Fixed data'!$C$7</f>
        <v>-4.6062222222222206E-4</v>
      </c>
      <c r="AP43" s="34">
        <f>$R$28/'Fixed data'!$C$7</f>
        <v>-4.6062222222222206E-4</v>
      </c>
      <c r="AQ43" s="34">
        <f>$R$28/'Fixed data'!$C$7</f>
        <v>-4.6062222222222206E-4</v>
      </c>
      <c r="AR43" s="34">
        <f>$R$28/'Fixed data'!$C$7</f>
        <v>-4.6062222222222206E-4</v>
      </c>
      <c r="AS43" s="34">
        <f>$R$28/'Fixed data'!$C$7</f>
        <v>-4.6062222222222206E-4</v>
      </c>
      <c r="AT43" s="34">
        <f>$R$28/'Fixed data'!$C$7</f>
        <v>-4.6062222222222206E-4</v>
      </c>
      <c r="AU43" s="34">
        <f>$R$28/'Fixed data'!$C$7</f>
        <v>-4.6062222222222206E-4</v>
      </c>
      <c r="AV43" s="34">
        <f>$R$28/'Fixed data'!$C$7</f>
        <v>-4.6062222222222206E-4</v>
      </c>
      <c r="AW43" s="34">
        <f>$R$28/'Fixed data'!$C$7</f>
        <v>-4.6062222222222206E-4</v>
      </c>
      <c r="AX43" s="34">
        <f>$R$28/'Fixed data'!$C$7</f>
        <v>-4.6062222222222206E-4</v>
      </c>
      <c r="AY43" s="34">
        <f>$R$28/'Fixed data'!$C$7</f>
        <v>-4.6062222222222206E-4</v>
      </c>
      <c r="AZ43" s="34">
        <f>$R$28/'Fixed data'!$C$7</f>
        <v>-4.6062222222222206E-4</v>
      </c>
      <c r="BA43" s="34">
        <f>$R$28/'Fixed data'!$C$7</f>
        <v>-4.6062222222222206E-4</v>
      </c>
      <c r="BB43" s="34">
        <f>$R$28/'Fixed data'!$C$7</f>
        <v>-4.6062222222222206E-4</v>
      </c>
      <c r="BC43" s="34">
        <f>$R$28/'Fixed data'!$C$7</f>
        <v>-4.6062222222222206E-4</v>
      </c>
      <c r="BD43" s="34">
        <f>$R$28/'Fixed data'!$C$7</f>
        <v>-4.6062222222222206E-4</v>
      </c>
    </row>
    <row r="44" spans="1:57" ht="16.5" hidden="1" customHeight="1" outlineLevel="1">
      <c r="A44" s="116"/>
      <c r="B44" s="9" t="s">
        <v>116</v>
      </c>
      <c r="C44" s="11" t="s">
        <v>138</v>
      </c>
      <c r="D44" s="9" t="s">
        <v>40</v>
      </c>
      <c r="F44" s="34"/>
      <c r="G44" s="34"/>
      <c r="H44" s="34"/>
      <c r="I44" s="34"/>
      <c r="J44" s="34"/>
      <c r="K44" s="34"/>
      <c r="L44" s="34"/>
      <c r="M44" s="34"/>
      <c r="N44" s="34"/>
      <c r="O44" s="34"/>
      <c r="P44" s="34"/>
      <c r="Q44" s="34"/>
      <c r="R44" s="34"/>
      <c r="S44" s="34"/>
      <c r="T44" s="34">
        <f>$S$28/'Fixed data'!$C$7</f>
        <v>-4.6062222222222206E-4</v>
      </c>
      <c r="U44" s="34">
        <f>$S$28/'Fixed data'!$C$7</f>
        <v>-4.6062222222222206E-4</v>
      </c>
      <c r="V44" s="34">
        <f>$S$28/'Fixed data'!$C$7</f>
        <v>-4.6062222222222206E-4</v>
      </c>
      <c r="W44" s="34">
        <f>$S$28/'Fixed data'!$C$7</f>
        <v>-4.6062222222222206E-4</v>
      </c>
      <c r="X44" s="34">
        <f>$S$28/'Fixed data'!$C$7</f>
        <v>-4.6062222222222206E-4</v>
      </c>
      <c r="Y44" s="34">
        <f>$S$28/'Fixed data'!$C$7</f>
        <v>-4.6062222222222206E-4</v>
      </c>
      <c r="Z44" s="34">
        <f>$S$28/'Fixed data'!$C$7</f>
        <v>-4.6062222222222206E-4</v>
      </c>
      <c r="AA44" s="34">
        <f>$S$28/'Fixed data'!$C$7</f>
        <v>-4.6062222222222206E-4</v>
      </c>
      <c r="AB44" s="34">
        <f>$S$28/'Fixed data'!$C$7</f>
        <v>-4.6062222222222206E-4</v>
      </c>
      <c r="AC44" s="34">
        <f>$S$28/'Fixed data'!$C$7</f>
        <v>-4.6062222222222206E-4</v>
      </c>
      <c r="AD44" s="34">
        <f>$S$28/'Fixed data'!$C$7</f>
        <v>-4.6062222222222206E-4</v>
      </c>
      <c r="AE44" s="34">
        <f>$S$28/'Fixed data'!$C$7</f>
        <v>-4.6062222222222206E-4</v>
      </c>
      <c r="AF44" s="34">
        <f>$S$28/'Fixed data'!$C$7</f>
        <v>-4.6062222222222206E-4</v>
      </c>
      <c r="AG44" s="34">
        <f>$S$28/'Fixed data'!$C$7</f>
        <v>-4.6062222222222206E-4</v>
      </c>
      <c r="AH44" s="34">
        <f>$S$28/'Fixed data'!$C$7</f>
        <v>-4.6062222222222206E-4</v>
      </c>
      <c r="AI44" s="34">
        <f>$S$28/'Fixed data'!$C$7</f>
        <v>-4.6062222222222206E-4</v>
      </c>
      <c r="AJ44" s="34">
        <f>$S$28/'Fixed data'!$C$7</f>
        <v>-4.6062222222222206E-4</v>
      </c>
      <c r="AK44" s="34">
        <f>$S$28/'Fixed data'!$C$7</f>
        <v>-4.6062222222222206E-4</v>
      </c>
      <c r="AL44" s="34">
        <f>$S$28/'Fixed data'!$C$7</f>
        <v>-4.6062222222222206E-4</v>
      </c>
      <c r="AM44" s="34">
        <f>$S$28/'Fixed data'!$C$7</f>
        <v>-4.6062222222222206E-4</v>
      </c>
      <c r="AN44" s="34">
        <f>$S$28/'Fixed data'!$C$7</f>
        <v>-4.6062222222222206E-4</v>
      </c>
      <c r="AO44" s="34">
        <f>$S$28/'Fixed data'!$C$7</f>
        <v>-4.6062222222222206E-4</v>
      </c>
      <c r="AP44" s="34">
        <f>$S$28/'Fixed data'!$C$7</f>
        <v>-4.6062222222222206E-4</v>
      </c>
      <c r="AQ44" s="34">
        <f>$S$28/'Fixed data'!$C$7</f>
        <v>-4.6062222222222206E-4</v>
      </c>
      <c r="AR44" s="34">
        <f>$S$28/'Fixed data'!$C$7</f>
        <v>-4.6062222222222206E-4</v>
      </c>
      <c r="AS44" s="34">
        <f>$S$28/'Fixed data'!$C$7</f>
        <v>-4.6062222222222206E-4</v>
      </c>
      <c r="AT44" s="34">
        <f>$S$28/'Fixed data'!$C$7</f>
        <v>-4.6062222222222206E-4</v>
      </c>
      <c r="AU44" s="34">
        <f>$S$28/'Fixed data'!$C$7</f>
        <v>-4.6062222222222206E-4</v>
      </c>
      <c r="AV44" s="34">
        <f>$S$28/'Fixed data'!$C$7</f>
        <v>-4.6062222222222206E-4</v>
      </c>
      <c r="AW44" s="34">
        <f>$S$28/'Fixed data'!$C$7</f>
        <v>-4.6062222222222206E-4</v>
      </c>
      <c r="AX44" s="34">
        <f>$S$28/'Fixed data'!$C$7</f>
        <v>-4.6062222222222206E-4</v>
      </c>
      <c r="AY44" s="34">
        <f>$S$28/'Fixed data'!$C$7</f>
        <v>-4.6062222222222206E-4</v>
      </c>
      <c r="AZ44" s="34">
        <f>$S$28/'Fixed data'!$C$7</f>
        <v>-4.6062222222222206E-4</v>
      </c>
      <c r="BA44" s="34">
        <f>$S$28/'Fixed data'!$C$7</f>
        <v>-4.6062222222222206E-4</v>
      </c>
      <c r="BB44" s="34">
        <f>$S$28/'Fixed data'!$C$7</f>
        <v>-4.6062222222222206E-4</v>
      </c>
      <c r="BC44" s="34">
        <f>$S$28/'Fixed data'!$C$7</f>
        <v>-4.6062222222222206E-4</v>
      </c>
      <c r="BD44" s="34">
        <f>$S$28/'Fixed data'!$C$7</f>
        <v>-4.6062222222222206E-4</v>
      </c>
    </row>
    <row r="45" spans="1:57" ht="16.5" hidden="1" customHeight="1" outlineLevel="1">
      <c r="A45" s="116"/>
      <c r="B45" s="9" t="s">
        <v>117</v>
      </c>
      <c r="C45" s="11" t="s">
        <v>139</v>
      </c>
      <c r="D45" s="9" t="s">
        <v>40</v>
      </c>
      <c r="F45" s="34"/>
      <c r="G45" s="34"/>
      <c r="H45" s="34"/>
      <c r="I45" s="34"/>
      <c r="J45" s="34"/>
      <c r="K45" s="34"/>
      <c r="L45" s="34"/>
      <c r="M45" s="34"/>
      <c r="N45" s="34"/>
      <c r="O45" s="34"/>
      <c r="P45" s="34"/>
      <c r="Q45" s="34"/>
      <c r="R45" s="34"/>
      <c r="S45" s="34"/>
      <c r="T45" s="34"/>
      <c r="U45" s="34">
        <f>$T$28/'Fixed data'!$C$7</f>
        <v>-4.6062222222222206E-4</v>
      </c>
      <c r="V45" s="34">
        <f>$T$28/'Fixed data'!$C$7</f>
        <v>-4.6062222222222206E-4</v>
      </c>
      <c r="W45" s="34">
        <f>$T$28/'Fixed data'!$C$7</f>
        <v>-4.6062222222222206E-4</v>
      </c>
      <c r="X45" s="34">
        <f>$T$28/'Fixed data'!$C$7</f>
        <v>-4.6062222222222206E-4</v>
      </c>
      <c r="Y45" s="34">
        <f>$T$28/'Fixed data'!$C$7</f>
        <v>-4.6062222222222206E-4</v>
      </c>
      <c r="Z45" s="34">
        <f>$T$28/'Fixed data'!$C$7</f>
        <v>-4.6062222222222206E-4</v>
      </c>
      <c r="AA45" s="34">
        <f>$T$28/'Fixed data'!$C$7</f>
        <v>-4.6062222222222206E-4</v>
      </c>
      <c r="AB45" s="34">
        <f>$T$28/'Fixed data'!$C$7</f>
        <v>-4.6062222222222206E-4</v>
      </c>
      <c r="AC45" s="34">
        <f>$T$28/'Fixed data'!$C$7</f>
        <v>-4.6062222222222206E-4</v>
      </c>
      <c r="AD45" s="34">
        <f>$T$28/'Fixed data'!$C$7</f>
        <v>-4.6062222222222206E-4</v>
      </c>
      <c r="AE45" s="34">
        <f>$T$28/'Fixed data'!$C$7</f>
        <v>-4.6062222222222206E-4</v>
      </c>
      <c r="AF45" s="34">
        <f>$T$28/'Fixed data'!$C$7</f>
        <v>-4.6062222222222206E-4</v>
      </c>
      <c r="AG45" s="34">
        <f>$T$28/'Fixed data'!$C$7</f>
        <v>-4.6062222222222206E-4</v>
      </c>
      <c r="AH45" s="34">
        <f>$T$28/'Fixed data'!$C$7</f>
        <v>-4.6062222222222206E-4</v>
      </c>
      <c r="AI45" s="34">
        <f>$T$28/'Fixed data'!$C$7</f>
        <v>-4.6062222222222206E-4</v>
      </c>
      <c r="AJ45" s="34">
        <f>$T$28/'Fixed data'!$C$7</f>
        <v>-4.6062222222222206E-4</v>
      </c>
      <c r="AK45" s="34">
        <f>$T$28/'Fixed data'!$C$7</f>
        <v>-4.6062222222222206E-4</v>
      </c>
      <c r="AL45" s="34">
        <f>$T$28/'Fixed data'!$C$7</f>
        <v>-4.6062222222222206E-4</v>
      </c>
      <c r="AM45" s="34">
        <f>$T$28/'Fixed data'!$C$7</f>
        <v>-4.6062222222222206E-4</v>
      </c>
      <c r="AN45" s="34">
        <f>$T$28/'Fixed data'!$C$7</f>
        <v>-4.6062222222222206E-4</v>
      </c>
      <c r="AO45" s="34">
        <f>$T$28/'Fixed data'!$C$7</f>
        <v>-4.6062222222222206E-4</v>
      </c>
      <c r="AP45" s="34">
        <f>$T$28/'Fixed data'!$C$7</f>
        <v>-4.6062222222222206E-4</v>
      </c>
      <c r="AQ45" s="34">
        <f>$T$28/'Fixed data'!$C$7</f>
        <v>-4.6062222222222206E-4</v>
      </c>
      <c r="AR45" s="34">
        <f>$T$28/'Fixed data'!$C$7</f>
        <v>-4.6062222222222206E-4</v>
      </c>
      <c r="AS45" s="34">
        <f>$T$28/'Fixed data'!$C$7</f>
        <v>-4.6062222222222206E-4</v>
      </c>
      <c r="AT45" s="34">
        <f>$T$28/'Fixed data'!$C$7</f>
        <v>-4.6062222222222206E-4</v>
      </c>
      <c r="AU45" s="34">
        <f>$T$28/'Fixed data'!$C$7</f>
        <v>-4.6062222222222206E-4</v>
      </c>
      <c r="AV45" s="34">
        <f>$T$28/'Fixed data'!$C$7</f>
        <v>-4.6062222222222206E-4</v>
      </c>
      <c r="AW45" s="34">
        <f>$T$28/'Fixed data'!$C$7</f>
        <v>-4.6062222222222206E-4</v>
      </c>
      <c r="AX45" s="34">
        <f>$T$28/'Fixed data'!$C$7</f>
        <v>-4.6062222222222206E-4</v>
      </c>
      <c r="AY45" s="34">
        <f>$T$28/'Fixed data'!$C$7</f>
        <v>-4.6062222222222206E-4</v>
      </c>
      <c r="AZ45" s="34">
        <f>$T$28/'Fixed data'!$C$7</f>
        <v>-4.6062222222222206E-4</v>
      </c>
      <c r="BA45" s="34">
        <f>$T$28/'Fixed data'!$C$7</f>
        <v>-4.6062222222222206E-4</v>
      </c>
      <c r="BB45" s="34">
        <f>$T$28/'Fixed data'!$C$7</f>
        <v>-4.6062222222222206E-4</v>
      </c>
      <c r="BC45" s="34">
        <f>$T$28/'Fixed data'!$C$7</f>
        <v>-4.6062222222222206E-4</v>
      </c>
      <c r="BD45" s="34">
        <f>$T$28/'Fixed data'!$C$7</f>
        <v>-4.6062222222222206E-4</v>
      </c>
    </row>
    <row r="46" spans="1:57" ht="16.5" hidden="1" customHeight="1" outlineLevel="1">
      <c r="A46" s="116"/>
      <c r="B46" s="9" t="s">
        <v>118</v>
      </c>
      <c r="C46" s="11" t="s">
        <v>140</v>
      </c>
      <c r="D46" s="9" t="s">
        <v>40</v>
      </c>
      <c r="F46" s="34"/>
      <c r="G46" s="34"/>
      <c r="H46" s="34"/>
      <c r="I46" s="34"/>
      <c r="J46" s="34"/>
      <c r="K46" s="34"/>
      <c r="L46" s="34"/>
      <c r="M46" s="34"/>
      <c r="N46" s="34"/>
      <c r="O46" s="34"/>
      <c r="P46" s="34"/>
      <c r="Q46" s="34"/>
      <c r="R46" s="34"/>
      <c r="S46" s="34"/>
      <c r="T46" s="34"/>
      <c r="U46" s="34"/>
      <c r="V46" s="34">
        <f>$U$28/'Fixed data'!$C$7</f>
        <v>-4.6062222222222206E-4</v>
      </c>
      <c r="W46" s="34">
        <f>$U$28/'Fixed data'!$C$7</f>
        <v>-4.6062222222222206E-4</v>
      </c>
      <c r="X46" s="34">
        <f>$U$28/'Fixed data'!$C$7</f>
        <v>-4.6062222222222206E-4</v>
      </c>
      <c r="Y46" s="34">
        <f>$U$28/'Fixed data'!$C$7</f>
        <v>-4.6062222222222206E-4</v>
      </c>
      <c r="Z46" s="34">
        <f>$U$28/'Fixed data'!$C$7</f>
        <v>-4.6062222222222206E-4</v>
      </c>
      <c r="AA46" s="34">
        <f>$U$28/'Fixed data'!$C$7</f>
        <v>-4.6062222222222206E-4</v>
      </c>
      <c r="AB46" s="34">
        <f>$U$28/'Fixed data'!$C$7</f>
        <v>-4.6062222222222206E-4</v>
      </c>
      <c r="AC46" s="34">
        <f>$U$28/'Fixed data'!$C$7</f>
        <v>-4.6062222222222206E-4</v>
      </c>
      <c r="AD46" s="34">
        <f>$U$28/'Fixed data'!$C$7</f>
        <v>-4.6062222222222206E-4</v>
      </c>
      <c r="AE46" s="34">
        <f>$U$28/'Fixed data'!$C$7</f>
        <v>-4.6062222222222206E-4</v>
      </c>
      <c r="AF46" s="34">
        <f>$U$28/'Fixed data'!$C$7</f>
        <v>-4.6062222222222206E-4</v>
      </c>
      <c r="AG46" s="34">
        <f>$U$28/'Fixed data'!$C$7</f>
        <v>-4.6062222222222206E-4</v>
      </c>
      <c r="AH46" s="34">
        <f>$U$28/'Fixed data'!$C$7</f>
        <v>-4.6062222222222206E-4</v>
      </c>
      <c r="AI46" s="34">
        <f>$U$28/'Fixed data'!$C$7</f>
        <v>-4.6062222222222206E-4</v>
      </c>
      <c r="AJ46" s="34">
        <f>$U$28/'Fixed data'!$C$7</f>
        <v>-4.6062222222222206E-4</v>
      </c>
      <c r="AK46" s="34">
        <f>$U$28/'Fixed data'!$C$7</f>
        <v>-4.6062222222222206E-4</v>
      </c>
      <c r="AL46" s="34">
        <f>$U$28/'Fixed data'!$C$7</f>
        <v>-4.6062222222222206E-4</v>
      </c>
      <c r="AM46" s="34">
        <f>$U$28/'Fixed data'!$C$7</f>
        <v>-4.6062222222222206E-4</v>
      </c>
      <c r="AN46" s="34">
        <f>$U$28/'Fixed data'!$C$7</f>
        <v>-4.6062222222222206E-4</v>
      </c>
      <c r="AO46" s="34">
        <f>$U$28/'Fixed data'!$C$7</f>
        <v>-4.6062222222222206E-4</v>
      </c>
      <c r="AP46" s="34">
        <f>$U$28/'Fixed data'!$C$7</f>
        <v>-4.6062222222222206E-4</v>
      </c>
      <c r="AQ46" s="34">
        <f>$U$28/'Fixed data'!$C$7</f>
        <v>-4.6062222222222206E-4</v>
      </c>
      <c r="AR46" s="34">
        <f>$U$28/'Fixed data'!$C$7</f>
        <v>-4.6062222222222206E-4</v>
      </c>
      <c r="AS46" s="34">
        <f>$U$28/'Fixed data'!$C$7</f>
        <v>-4.6062222222222206E-4</v>
      </c>
      <c r="AT46" s="34">
        <f>$U$28/'Fixed data'!$C$7</f>
        <v>-4.6062222222222206E-4</v>
      </c>
      <c r="AU46" s="34">
        <f>$U$28/'Fixed data'!$C$7</f>
        <v>-4.6062222222222206E-4</v>
      </c>
      <c r="AV46" s="34">
        <f>$U$28/'Fixed data'!$C$7</f>
        <v>-4.6062222222222206E-4</v>
      </c>
      <c r="AW46" s="34">
        <f>$U$28/'Fixed data'!$C$7</f>
        <v>-4.6062222222222206E-4</v>
      </c>
      <c r="AX46" s="34">
        <f>$U$28/'Fixed data'!$C$7</f>
        <v>-4.6062222222222206E-4</v>
      </c>
      <c r="AY46" s="34">
        <f>$U$28/'Fixed data'!$C$7</f>
        <v>-4.6062222222222206E-4</v>
      </c>
      <c r="AZ46" s="34">
        <f>$U$28/'Fixed data'!$C$7</f>
        <v>-4.6062222222222206E-4</v>
      </c>
      <c r="BA46" s="34">
        <f>$U$28/'Fixed data'!$C$7</f>
        <v>-4.6062222222222206E-4</v>
      </c>
      <c r="BB46" s="34">
        <f>$U$28/'Fixed data'!$C$7</f>
        <v>-4.6062222222222206E-4</v>
      </c>
      <c r="BC46" s="34">
        <f>$U$28/'Fixed data'!$C$7</f>
        <v>-4.6062222222222206E-4</v>
      </c>
      <c r="BD46" s="34">
        <f>$U$28/'Fixed data'!$C$7</f>
        <v>-4.6062222222222206E-4</v>
      </c>
    </row>
    <row r="47" spans="1:57" ht="16.5" hidden="1" customHeight="1" outlineLevel="1">
      <c r="A47" s="116"/>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-4.6062222222222206E-4</v>
      </c>
      <c r="X47" s="34">
        <f>$V$28/'Fixed data'!$C$7</f>
        <v>-4.6062222222222206E-4</v>
      </c>
      <c r="Y47" s="34">
        <f>$V$28/'Fixed data'!$C$7</f>
        <v>-4.6062222222222206E-4</v>
      </c>
      <c r="Z47" s="34">
        <f>$V$28/'Fixed data'!$C$7</f>
        <v>-4.6062222222222206E-4</v>
      </c>
      <c r="AA47" s="34">
        <f>$V$28/'Fixed data'!$C$7</f>
        <v>-4.6062222222222206E-4</v>
      </c>
      <c r="AB47" s="34">
        <f>$V$28/'Fixed data'!$C$7</f>
        <v>-4.6062222222222206E-4</v>
      </c>
      <c r="AC47" s="34">
        <f>$V$28/'Fixed data'!$C$7</f>
        <v>-4.6062222222222206E-4</v>
      </c>
      <c r="AD47" s="34">
        <f>$V$28/'Fixed data'!$C$7</f>
        <v>-4.6062222222222206E-4</v>
      </c>
      <c r="AE47" s="34">
        <f>$V$28/'Fixed data'!$C$7</f>
        <v>-4.6062222222222206E-4</v>
      </c>
      <c r="AF47" s="34">
        <f>$V$28/'Fixed data'!$C$7</f>
        <v>-4.6062222222222206E-4</v>
      </c>
      <c r="AG47" s="34">
        <f>$V$28/'Fixed data'!$C$7</f>
        <v>-4.6062222222222206E-4</v>
      </c>
      <c r="AH47" s="34">
        <f>$V$28/'Fixed data'!$C$7</f>
        <v>-4.6062222222222206E-4</v>
      </c>
      <c r="AI47" s="34">
        <f>$V$28/'Fixed data'!$C$7</f>
        <v>-4.6062222222222206E-4</v>
      </c>
      <c r="AJ47" s="34">
        <f>$V$28/'Fixed data'!$C$7</f>
        <v>-4.6062222222222206E-4</v>
      </c>
      <c r="AK47" s="34">
        <f>$V$28/'Fixed data'!$C$7</f>
        <v>-4.6062222222222206E-4</v>
      </c>
      <c r="AL47" s="34">
        <f>$V$28/'Fixed data'!$C$7</f>
        <v>-4.6062222222222206E-4</v>
      </c>
      <c r="AM47" s="34">
        <f>$V$28/'Fixed data'!$C$7</f>
        <v>-4.6062222222222206E-4</v>
      </c>
      <c r="AN47" s="34">
        <f>$V$28/'Fixed data'!$C$7</f>
        <v>-4.6062222222222206E-4</v>
      </c>
      <c r="AO47" s="34">
        <f>$V$28/'Fixed data'!$C$7</f>
        <v>-4.6062222222222206E-4</v>
      </c>
      <c r="AP47" s="34">
        <f>$V$28/'Fixed data'!$C$7</f>
        <v>-4.6062222222222206E-4</v>
      </c>
      <c r="AQ47" s="34">
        <f>$V$28/'Fixed data'!$C$7</f>
        <v>-4.6062222222222206E-4</v>
      </c>
      <c r="AR47" s="34">
        <f>$V$28/'Fixed data'!$C$7</f>
        <v>-4.6062222222222206E-4</v>
      </c>
      <c r="AS47" s="34">
        <f>$V$28/'Fixed data'!$C$7</f>
        <v>-4.6062222222222206E-4</v>
      </c>
      <c r="AT47" s="34">
        <f>$V$28/'Fixed data'!$C$7</f>
        <v>-4.6062222222222206E-4</v>
      </c>
      <c r="AU47" s="34">
        <f>$V$28/'Fixed data'!$C$7</f>
        <v>-4.6062222222222206E-4</v>
      </c>
      <c r="AV47" s="34">
        <f>$V$28/'Fixed data'!$C$7</f>
        <v>-4.6062222222222206E-4</v>
      </c>
      <c r="AW47" s="34">
        <f>$V$28/'Fixed data'!$C$7</f>
        <v>-4.6062222222222206E-4</v>
      </c>
      <c r="AX47" s="34">
        <f>$V$28/'Fixed data'!$C$7</f>
        <v>-4.6062222222222206E-4</v>
      </c>
      <c r="AY47" s="34">
        <f>$V$28/'Fixed data'!$C$7</f>
        <v>-4.6062222222222206E-4</v>
      </c>
      <c r="AZ47" s="34">
        <f>$V$28/'Fixed data'!$C$7</f>
        <v>-4.6062222222222206E-4</v>
      </c>
      <c r="BA47" s="34">
        <f>$V$28/'Fixed data'!$C$7</f>
        <v>-4.6062222222222206E-4</v>
      </c>
      <c r="BB47" s="34">
        <f>$V$28/'Fixed data'!$C$7</f>
        <v>-4.6062222222222206E-4</v>
      </c>
      <c r="BC47" s="34">
        <f>$V$28/'Fixed data'!$C$7</f>
        <v>-4.6062222222222206E-4</v>
      </c>
      <c r="BD47" s="34">
        <f>$V$28/'Fixed data'!$C$7</f>
        <v>-4.6062222222222206E-4</v>
      </c>
    </row>
    <row r="48" spans="1:57" ht="16.5" hidden="1" customHeight="1" outlineLevel="1">
      <c r="A48" s="116"/>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-4.6062222222222206E-4</v>
      </c>
      <c r="Y48" s="34">
        <f>$W$28/'Fixed data'!$C$7</f>
        <v>-4.6062222222222206E-4</v>
      </c>
      <c r="Z48" s="34">
        <f>$W$28/'Fixed data'!$C$7</f>
        <v>-4.6062222222222206E-4</v>
      </c>
      <c r="AA48" s="34">
        <f>$W$28/'Fixed data'!$C$7</f>
        <v>-4.6062222222222206E-4</v>
      </c>
      <c r="AB48" s="34">
        <f>$W$28/'Fixed data'!$C$7</f>
        <v>-4.6062222222222206E-4</v>
      </c>
      <c r="AC48" s="34">
        <f>$W$28/'Fixed data'!$C$7</f>
        <v>-4.6062222222222206E-4</v>
      </c>
      <c r="AD48" s="34">
        <f>$W$28/'Fixed data'!$C$7</f>
        <v>-4.6062222222222206E-4</v>
      </c>
      <c r="AE48" s="34">
        <f>$W$28/'Fixed data'!$C$7</f>
        <v>-4.6062222222222206E-4</v>
      </c>
      <c r="AF48" s="34">
        <f>$W$28/'Fixed data'!$C$7</f>
        <v>-4.6062222222222206E-4</v>
      </c>
      <c r="AG48" s="34">
        <f>$W$28/'Fixed data'!$C$7</f>
        <v>-4.6062222222222206E-4</v>
      </c>
      <c r="AH48" s="34">
        <f>$W$28/'Fixed data'!$C$7</f>
        <v>-4.6062222222222206E-4</v>
      </c>
      <c r="AI48" s="34">
        <f>$W$28/'Fixed data'!$C$7</f>
        <v>-4.6062222222222206E-4</v>
      </c>
      <c r="AJ48" s="34">
        <f>$W$28/'Fixed data'!$C$7</f>
        <v>-4.6062222222222206E-4</v>
      </c>
      <c r="AK48" s="34">
        <f>$W$28/'Fixed data'!$C$7</f>
        <v>-4.6062222222222206E-4</v>
      </c>
      <c r="AL48" s="34">
        <f>$W$28/'Fixed data'!$C$7</f>
        <v>-4.6062222222222206E-4</v>
      </c>
      <c r="AM48" s="34">
        <f>$W$28/'Fixed data'!$C$7</f>
        <v>-4.6062222222222206E-4</v>
      </c>
      <c r="AN48" s="34">
        <f>$W$28/'Fixed data'!$C$7</f>
        <v>-4.6062222222222206E-4</v>
      </c>
      <c r="AO48" s="34">
        <f>$W$28/'Fixed data'!$C$7</f>
        <v>-4.6062222222222206E-4</v>
      </c>
      <c r="AP48" s="34">
        <f>$W$28/'Fixed data'!$C$7</f>
        <v>-4.6062222222222206E-4</v>
      </c>
      <c r="AQ48" s="34">
        <f>$W$28/'Fixed data'!$C$7</f>
        <v>-4.6062222222222206E-4</v>
      </c>
      <c r="AR48" s="34">
        <f>$W$28/'Fixed data'!$C$7</f>
        <v>-4.6062222222222206E-4</v>
      </c>
      <c r="AS48" s="34">
        <f>$W$28/'Fixed data'!$C$7</f>
        <v>-4.6062222222222206E-4</v>
      </c>
      <c r="AT48" s="34">
        <f>$W$28/'Fixed data'!$C$7</f>
        <v>-4.6062222222222206E-4</v>
      </c>
      <c r="AU48" s="34">
        <f>$W$28/'Fixed data'!$C$7</f>
        <v>-4.6062222222222206E-4</v>
      </c>
      <c r="AV48" s="34">
        <f>$W$28/'Fixed data'!$C$7</f>
        <v>-4.6062222222222206E-4</v>
      </c>
      <c r="AW48" s="34">
        <f>$W$28/'Fixed data'!$C$7</f>
        <v>-4.6062222222222206E-4</v>
      </c>
      <c r="AX48" s="34">
        <f>$W$28/'Fixed data'!$C$7</f>
        <v>-4.6062222222222206E-4</v>
      </c>
      <c r="AY48" s="34">
        <f>$W$28/'Fixed data'!$C$7</f>
        <v>-4.6062222222222206E-4</v>
      </c>
      <c r="AZ48" s="34">
        <f>$W$28/'Fixed data'!$C$7</f>
        <v>-4.6062222222222206E-4</v>
      </c>
      <c r="BA48" s="34">
        <f>$W$28/'Fixed data'!$C$7</f>
        <v>-4.6062222222222206E-4</v>
      </c>
      <c r="BB48" s="34">
        <f>$W$28/'Fixed data'!$C$7</f>
        <v>-4.6062222222222206E-4</v>
      </c>
      <c r="BC48" s="34">
        <f>$W$28/'Fixed data'!$C$7</f>
        <v>-4.6062222222222206E-4</v>
      </c>
      <c r="BD48" s="34">
        <f>$W$28/'Fixed data'!$C$7</f>
        <v>-4.6062222222222206E-4</v>
      </c>
    </row>
    <row r="49" spans="1:56" ht="16.5" hidden="1" customHeight="1" outlineLevel="1">
      <c r="A49" s="116"/>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-4.6062222222222206E-4</v>
      </c>
      <c r="Z49" s="34">
        <f>$X$28/'Fixed data'!$C$7</f>
        <v>-4.6062222222222206E-4</v>
      </c>
      <c r="AA49" s="34">
        <f>$X$28/'Fixed data'!$C$7</f>
        <v>-4.6062222222222206E-4</v>
      </c>
      <c r="AB49" s="34">
        <f>$X$28/'Fixed data'!$C$7</f>
        <v>-4.6062222222222206E-4</v>
      </c>
      <c r="AC49" s="34">
        <f>$X$28/'Fixed data'!$C$7</f>
        <v>-4.6062222222222206E-4</v>
      </c>
      <c r="AD49" s="34">
        <f>$X$28/'Fixed data'!$C$7</f>
        <v>-4.6062222222222206E-4</v>
      </c>
      <c r="AE49" s="34">
        <f>$X$28/'Fixed data'!$C$7</f>
        <v>-4.6062222222222206E-4</v>
      </c>
      <c r="AF49" s="34">
        <f>$X$28/'Fixed data'!$C$7</f>
        <v>-4.6062222222222206E-4</v>
      </c>
      <c r="AG49" s="34">
        <f>$X$28/'Fixed data'!$C$7</f>
        <v>-4.6062222222222206E-4</v>
      </c>
      <c r="AH49" s="34">
        <f>$X$28/'Fixed data'!$C$7</f>
        <v>-4.6062222222222206E-4</v>
      </c>
      <c r="AI49" s="34">
        <f>$X$28/'Fixed data'!$C$7</f>
        <v>-4.6062222222222206E-4</v>
      </c>
      <c r="AJ49" s="34">
        <f>$X$28/'Fixed data'!$C$7</f>
        <v>-4.6062222222222206E-4</v>
      </c>
      <c r="AK49" s="34">
        <f>$X$28/'Fixed data'!$C$7</f>
        <v>-4.6062222222222206E-4</v>
      </c>
      <c r="AL49" s="34">
        <f>$X$28/'Fixed data'!$C$7</f>
        <v>-4.6062222222222206E-4</v>
      </c>
      <c r="AM49" s="34">
        <f>$X$28/'Fixed data'!$C$7</f>
        <v>-4.6062222222222206E-4</v>
      </c>
      <c r="AN49" s="34">
        <f>$X$28/'Fixed data'!$C$7</f>
        <v>-4.6062222222222206E-4</v>
      </c>
      <c r="AO49" s="34">
        <f>$X$28/'Fixed data'!$C$7</f>
        <v>-4.6062222222222206E-4</v>
      </c>
      <c r="AP49" s="34">
        <f>$X$28/'Fixed data'!$C$7</f>
        <v>-4.6062222222222206E-4</v>
      </c>
      <c r="AQ49" s="34">
        <f>$X$28/'Fixed data'!$C$7</f>
        <v>-4.6062222222222206E-4</v>
      </c>
      <c r="AR49" s="34">
        <f>$X$28/'Fixed data'!$C$7</f>
        <v>-4.6062222222222206E-4</v>
      </c>
      <c r="AS49" s="34">
        <f>$X$28/'Fixed data'!$C$7</f>
        <v>-4.6062222222222206E-4</v>
      </c>
      <c r="AT49" s="34">
        <f>$X$28/'Fixed data'!$C$7</f>
        <v>-4.6062222222222206E-4</v>
      </c>
      <c r="AU49" s="34">
        <f>$X$28/'Fixed data'!$C$7</f>
        <v>-4.6062222222222206E-4</v>
      </c>
      <c r="AV49" s="34">
        <f>$X$28/'Fixed data'!$C$7</f>
        <v>-4.6062222222222206E-4</v>
      </c>
      <c r="AW49" s="34">
        <f>$X$28/'Fixed data'!$C$7</f>
        <v>-4.6062222222222206E-4</v>
      </c>
      <c r="AX49" s="34">
        <f>$X$28/'Fixed data'!$C$7</f>
        <v>-4.6062222222222206E-4</v>
      </c>
      <c r="AY49" s="34">
        <f>$X$28/'Fixed data'!$C$7</f>
        <v>-4.6062222222222206E-4</v>
      </c>
      <c r="AZ49" s="34">
        <f>$X$28/'Fixed data'!$C$7</f>
        <v>-4.6062222222222206E-4</v>
      </c>
      <c r="BA49" s="34">
        <f>$X$28/'Fixed data'!$C$7</f>
        <v>-4.6062222222222206E-4</v>
      </c>
      <c r="BB49" s="34">
        <f>$X$28/'Fixed data'!$C$7</f>
        <v>-4.6062222222222206E-4</v>
      </c>
      <c r="BC49" s="34">
        <f>$X$28/'Fixed data'!$C$7</f>
        <v>-4.6062222222222206E-4</v>
      </c>
      <c r="BD49" s="34">
        <f>$X$28/'Fixed data'!$C$7</f>
        <v>-4.6062222222222206E-4</v>
      </c>
    </row>
    <row r="50" spans="1:56" ht="16.5" hidden="1" customHeight="1" outlineLevel="1">
      <c r="A50" s="116"/>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-4.6062222222222206E-4</v>
      </c>
      <c r="AA50" s="34">
        <f>$Y$28/'Fixed data'!$C$7</f>
        <v>-4.6062222222222206E-4</v>
      </c>
      <c r="AB50" s="34">
        <f>$Y$28/'Fixed data'!$C$7</f>
        <v>-4.6062222222222206E-4</v>
      </c>
      <c r="AC50" s="34">
        <f>$Y$28/'Fixed data'!$C$7</f>
        <v>-4.6062222222222206E-4</v>
      </c>
      <c r="AD50" s="34">
        <f>$Y$28/'Fixed data'!$C$7</f>
        <v>-4.6062222222222206E-4</v>
      </c>
      <c r="AE50" s="34">
        <f>$Y$28/'Fixed data'!$C$7</f>
        <v>-4.6062222222222206E-4</v>
      </c>
      <c r="AF50" s="34">
        <f>$Y$28/'Fixed data'!$C$7</f>
        <v>-4.6062222222222206E-4</v>
      </c>
      <c r="AG50" s="34">
        <f>$Y$28/'Fixed data'!$C$7</f>
        <v>-4.6062222222222206E-4</v>
      </c>
      <c r="AH50" s="34">
        <f>$Y$28/'Fixed data'!$C$7</f>
        <v>-4.6062222222222206E-4</v>
      </c>
      <c r="AI50" s="34">
        <f>$Y$28/'Fixed data'!$C$7</f>
        <v>-4.6062222222222206E-4</v>
      </c>
      <c r="AJ50" s="34">
        <f>$Y$28/'Fixed data'!$C$7</f>
        <v>-4.6062222222222206E-4</v>
      </c>
      <c r="AK50" s="34">
        <f>$Y$28/'Fixed data'!$C$7</f>
        <v>-4.6062222222222206E-4</v>
      </c>
      <c r="AL50" s="34">
        <f>$Y$28/'Fixed data'!$C$7</f>
        <v>-4.6062222222222206E-4</v>
      </c>
      <c r="AM50" s="34">
        <f>$Y$28/'Fixed data'!$C$7</f>
        <v>-4.6062222222222206E-4</v>
      </c>
      <c r="AN50" s="34">
        <f>$Y$28/'Fixed data'!$C$7</f>
        <v>-4.6062222222222206E-4</v>
      </c>
      <c r="AO50" s="34">
        <f>$Y$28/'Fixed data'!$C$7</f>
        <v>-4.6062222222222206E-4</v>
      </c>
      <c r="AP50" s="34">
        <f>$Y$28/'Fixed data'!$C$7</f>
        <v>-4.6062222222222206E-4</v>
      </c>
      <c r="AQ50" s="34">
        <f>$Y$28/'Fixed data'!$C$7</f>
        <v>-4.6062222222222206E-4</v>
      </c>
      <c r="AR50" s="34">
        <f>$Y$28/'Fixed data'!$C$7</f>
        <v>-4.6062222222222206E-4</v>
      </c>
      <c r="AS50" s="34">
        <f>$Y$28/'Fixed data'!$C$7</f>
        <v>-4.6062222222222206E-4</v>
      </c>
      <c r="AT50" s="34">
        <f>$Y$28/'Fixed data'!$C$7</f>
        <v>-4.6062222222222206E-4</v>
      </c>
      <c r="AU50" s="34">
        <f>$Y$28/'Fixed data'!$C$7</f>
        <v>-4.6062222222222206E-4</v>
      </c>
      <c r="AV50" s="34">
        <f>$Y$28/'Fixed data'!$C$7</f>
        <v>-4.6062222222222206E-4</v>
      </c>
      <c r="AW50" s="34">
        <f>$Y$28/'Fixed data'!$C$7</f>
        <v>-4.6062222222222206E-4</v>
      </c>
      <c r="AX50" s="34">
        <f>$Y$28/'Fixed data'!$C$7</f>
        <v>-4.6062222222222206E-4</v>
      </c>
      <c r="AY50" s="34">
        <f>$Y$28/'Fixed data'!$C$7</f>
        <v>-4.6062222222222206E-4</v>
      </c>
      <c r="AZ50" s="34">
        <f>$Y$28/'Fixed data'!$C$7</f>
        <v>-4.6062222222222206E-4</v>
      </c>
      <c r="BA50" s="34">
        <f>$Y$28/'Fixed data'!$C$7</f>
        <v>-4.6062222222222206E-4</v>
      </c>
      <c r="BB50" s="34">
        <f>$Y$28/'Fixed data'!$C$7</f>
        <v>-4.6062222222222206E-4</v>
      </c>
      <c r="BC50" s="34">
        <f>$Y$28/'Fixed data'!$C$7</f>
        <v>-4.6062222222222206E-4</v>
      </c>
      <c r="BD50" s="34">
        <f>$Y$28/'Fixed data'!$C$7</f>
        <v>-4.6062222222222206E-4</v>
      </c>
    </row>
    <row r="51" spans="1:56" ht="16.5" hidden="1" customHeight="1" outlineLevel="1">
      <c r="A51" s="116"/>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-4.6062222222222206E-4</v>
      </c>
      <c r="AB51" s="34">
        <f>$Z$28/'Fixed data'!$C$7</f>
        <v>-4.6062222222222206E-4</v>
      </c>
      <c r="AC51" s="34">
        <f>$Z$28/'Fixed data'!$C$7</f>
        <v>-4.6062222222222206E-4</v>
      </c>
      <c r="AD51" s="34">
        <f>$Z$28/'Fixed data'!$C$7</f>
        <v>-4.6062222222222206E-4</v>
      </c>
      <c r="AE51" s="34">
        <f>$Z$28/'Fixed data'!$C$7</f>
        <v>-4.6062222222222206E-4</v>
      </c>
      <c r="AF51" s="34">
        <f>$Z$28/'Fixed data'!$C$7</f>
        <v>-4.6062222222222206E-4</v>
      </c>
      <c r="AG51" s="34">
        <f>$Z$28/'Fixed data'!$C$7</f>
        <v>-4.6062222222222206E-4</v>
      </c>
      <c r="AH51" s="34">
        <f>$Z$28/'Fixed data'!$C$7</f>
        <v>-4.6062222222222206E-4</v>
      </c>
      <c r="AI51" s="34">
        <f>$Z$28/'Fixed data'!$C$7</f>
        <v>-4.6062222222222206E-4</v>
      </c>
      <c r="AJ51" s="34">
        <f>$Z$28/'Fixed data'!$C$7</f>
        <v>-4.6062222222222206E-4</v>
      </c>
      <c r="AK51" s="34">
        <f>$Z$28/'Fixed data'!$C$7</f>
        <v>-4.6062222222222206E-4</v>
      </c>
      <c r="AL51" s="34">
        <f>$Z$28/'Fixed data'!$C$7</f>
        <v>-4.6062222222222206E-4</v>
      </c>
      <c r="AM51" s="34">
        <f>$Z$28/'Fixed data'!$C$7</f>
        <v>-4.6062222222222206E-4</v>
      </c>
      <c r="AN51" s="34">
        <f>$Z$28/'Fixed data'!$C$7</f>
        <v>-4.6062222222222206E-4</v>
      </c>
      <c r="AO51" s="34">
        <f>$Z$28/'Fixed data'!$C$7</f>
        <v>-4.6062222222222206E-4</v>
      </c>
      <c r="AP51" s="34">
        <f>$Z$28/'Fixed data'!$C$7</f>
        <v>-4.6062222222222206E-4</v>
      </c>
      <c r="AQ51" s="34">
        <f>$Z$28/'Fixed data'!$C$7</f>
        <v>-4.6062222222222206E-4</v>
      </c>
      <c r="AR51" s="34">
        <f>$Z$28/'Fixed data'!$C$7</f>
        <v>-4.6062222222222206E-4</v>
      </c>
      <c r="AS51" s="34">
        <f>$Z$28/'Fixed data'!$C$7</f>
        <v>-4.6062222222222206E-4</v>
      </c>
      <c r="AT51" s="34">
        <f>$Z$28/'Fixed data'!$C$7</f>
        <v>-4.6062222222222206E-4</v>
      </c>
      <c r="AU51" s="34">
        <f>$Z$28/'Fixed data'!$C$7</f>
        <v>-4.6062222222222206E-4</v>
      </c>
      <c r="AV51" s="34">
        <f>$Z$28/'Fixed data'!$C$7</f>
        <v>-4.6062222222222206E-4</v>
      </c>
      <c r="AW51" s="34">
        <f>$Z$28/'Fixed data'!$C$7</f>
        <v>-4.6062222222222206E-4</v>
      </c>
      <c r="AX51" s="34">
        <f>$Z$28/'Fixed data'!$C$7</f>
        <v>-4.6062222222222206E-4</v>
      </c>
      <c r="AY51" s="34">
        <f>$Z$28/'Fixed data'!$C$7</f>
        <v>-4.6062222222222206E-4</v>
      </c>
      <c r="AZ51" s="34">
        <f>$Z$28/'Fixed data'!$C$7</f>
        <v>-4.6062222222222206E-4</v>
      </c>
      <c r="BA51" s="34">
        <f>$Z$28/'Fixed data'!$C$7</f>
        <v>-4.6062222222222206E-4</v>
      </c>
      <c r="BB51" s="34">
        <f>$Z$28/'Fixed data'!$C$7</f>
        <v>-4.6062222222222206E-4</v>
      </c>
      <c r="BC51" s="34">
        <f>$Z$28/'Fixed data'!$C$7</f>
        <v>-4.6062222222222206E-4</v>
      </c>
      <c r="BD51" s="34">
        <f>$Z$28/'Fixed data'!$C$7</f>
        <v>-4.6062222222222206E-4</v>
      </c>
    </row>
    <row r="52" spans="1:56" ht="16.5" hidden="1" customHeight="1" outlineLevel="1">
      <c r="A52" s="116"/>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-4.6062222222222206E-4</v>
      </c>
      <c r="AC52" s="34">
        <f>$AA$28/'Fixed data'!$C$7</f>
        <v>-4.6062222222222206E-4</v>
      </c>
      <c r="AD52" s="34">
        <f>$AA$28/'Fixed data'!$C$7</f>
        <v>-4.6062222222222206E-4</v>
      </c>
      <c r="AE52" s="34">
        <f>$AA$28/'Fixed data'!$C$7</f>
        <v>-4.6062222222222206E-4</v>
      </c>
      <c r="AF52" s="34">
        <f>$AA$28/'Fixed data'!$C$7</f>
        <v>-4.6062222222222206E-4</v>
      </c>
      <c r="AG52" s="34">
        <f>$AA$28/'Fixed data'!$C$7</f>
        <v>-4.6062222222222206E-4</v>
      </c>
      <c r="AH52" s="34">
        <f>$AA$28/'Fixed data'!$C$7</f>
        <v>-4.6062222222222206E-4</v>
      </c>
      <c r="AI52" s="34">
        <f>$AA$28/'Fixed data'!$C$7</f>
        <v>-4.6062222222222206E-4</v>
      </c>
      <c r="AJ52" s="34">
        <f>$AA$28/'Fixed data'!$C$7</f>
        <v>-4.6062222222222206E-4</v>
      </c>
      <c r="AK52" s="34">
        <f>$AA$28/'Fixed data'!$C$7</f>
        <v>-4.6062222222222206E-4</v>
      </c>
      <c r="AL52" s="34">
        <f>$AA$28/'Fixed data'!$C$7</f>
        <v>-4.6062222222222206E-4</v>
      </c>
      <c r="AM52" s="34">
        <f>$AA$28/'Fixed data'!$C$7</f>
        <v>-4.6062222222222206E-4</v>
      </c>
      <c r="AN52" s="34">
        <f>$AA$28/'Fixed data'!$C$7</f>
        <v>-4.6062222222222206E-4</v>
      </c>
      <c r="AO52" s="34">
        <f>$AA$28/'Fixed data'!$C$7</f>
        <v>-4.6062222222222206E-4</v>
      </c>
      <c r="AP52" s="34">
        <f>$AA$28/'Fixed data'!$C$7</f>
        <v>-4.6062222222222206E-4</v>
      </c>
      <c r="AQ52" s="34">
        <f>$AA$28/'Fixed data'!$C$7</f>
        <v>-4.6062222222222206E-4</v>
      </c>
      <c r="AR52" s="34">
        <f>$AA$28/'Fixed data'!$C$7</f>
        <v>-4.6062222222222206E-4</v>
      </c>
      <c r="AS52" s="34">
        <f>$AA$28/'Fixed data'!$C$7</f>
        <v>-4.6062222222222206E-4</v>
      </c>
      <c r="AT52" s="34">
        <f>$AA$28/'Fixed data'!$C$7</f>
        <v>-4.6062222222222206E-4</v>
      </c>
      <c r="AU52" s="34">
        <f>$AA$28/'Fixed data'!$C$7</f>
        <v>-4.6062222222222206E-4</v>
      </c>
      <c r="AV52" s="34">
        <f>$AA$28/'Fixed data'!$C$7</f>
        <v>-4.6062222222222206E-4</v>
      </c>
      <c r="AW52" s="34">
        <f>$AA$28/'Fixed data'!$C$7</f>
        <v>-4.6062222222222206E-4</v>
      </c>
      <c r="AX52" s="34">
        <f>$AA$28/'Fixed data'!$C$7</f>
        <v>-4.6062222222222206E-4</v>
      </c>
      <c r="AY52" s="34">
        <f>$AA$28/'Fixed data'!$C$7</f>
        <v>-4.6062222222222206E-4</v>
      </c>
      <c r="AZ52" s="34">
        <f>$AA$28/'Fixed data'!$C$7</f>
        <v>-4.6062222222222206E-4</v>
      </c>
      <c r="BA52" s="34">
        <f>$AA$28/'Fixed data'!$C$7</f>
        <v>-4.6062222222222206E-4</v>
      </c>
      <c r="BB52" s="34">
        <f>$AA$28/'Fixed data'!$C$7</f>
        <v>-4.6062222222222206E-4</v>
      </c>
      <c r="BC52" s="34">
        <f>$AA$28/'Fixed data'!$C$7</f>
        <v>-4.6062222222222206E-4</v>
      </c>
      <c r="BD52" s="34">
        <f>$AA$28/'Fixed data'!$C$7</f>
        <v>-4.6062222222222206E-4</v>
      </c>
    </row>
    <row r="53" spans="1:56" ht="16.5" hidden="1" customHeight="1" outlineLevel="1">
      <c r="A53" s="116"/>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-4.6062222222222206E-4</v>
      </c>
      <c r="AD53" s="34">
        <f>$AB$28/'Fixed data'!$C$7</f>
        <v>-4.6062222222222206E-4</v>
      </c>
      <c r="AE53" s="34">
        <f>$AB$28/'Fixed data'!$C$7</f>
        <v>-4.6062222222222206E-4</v>
      </c>
      <c r="AF53" s="34">
        <f>$AB$28/'Fixed data'!$C$7</f>
        <v>-4.6062222222222206E-4</v>
      </c>
      <c r="AG53" s="34">
        <f>$AB$28/'Fixed data'!$C$7</f>
        <v>-4.6062222222222206E-4</v>
      </c>
      <c r="AH53" s="34">
        <f>$AB$28/'Fixed data'!$C$7</f>
        <v>-4.6062222222222206E-4</v>
      </c>
      <c r="AI53" s="34">
        <f>$AB$28/'Fixed data'!$C$7</f>
        <v>-4.6062222222222206E-4</v>
      </c>
      <c r="AJ53" s="34">
        <f>$AB$28/'Fixed data'!$C$7</f>
        <v>-4.6062222222222206E-4</v>
      </c>
      <c r="AK53" s="34">
        <f>$AB$28/'Fixed data'!$C$7</f>
        <v>-4.6062222222222206E-4</v>
      </c>
      <c r="AL53" s="34">
        <f>$AB$28/'Fixed data'!$C$7</f>
        <v>-4.6062222222222206E-4</v>
      </c>
      <c r="AM53" s="34">
        <f>$AB$28/'Fixed data'!$C$7</f>
        <v>-4.6062222222222206E-4</v>
      </c>
      <c r="AN53" s="34">
        <f>$AB$28/'Fixed data'!$C$7</f>
        <v>-4.6062222222222206E-4</v>
      </c>
      <c r="AO53" s="34">
        <f>$AB$28/'Fixed data'!$C$7</f>
        <v>-4.6062222222222206E-4</v>
      </c>
      <c r="AP53" s="34">
        <f>$AB$28/'Fixed data'!$C$7</f>
        <v>-4.6062222222222206E-4</v>
      </c>
      <c r="AQ53" s="34">
        <f>$AB$28/'Fixed data'!$C$7</f>
        <v>-4.6062222222222206E-4</v>
      </c>
      <c r="AR53" s="34">
        <f>$AB$28/'Fixed data'!$C$7</f>
        <v>-4.6062222222222206E-4</v>
      </c>
      <c r="AS53" s="34">
        <f>$AB$28/'Fixed data'!$C$7</f>
        <v>-4.6062222222222206E-4</v>
      </c>
      <c r="AT53" s="34">
        <f>$AB$28/'Fixed data'!$C$7</f>
        <v>-4.6062222222222206E-4</v>
      </c>
      <c r="AU53" s="34">
        <f>$AB$28/'Fixed data'!$C$7</f>
        <v>-4.6062222222222206E-4</v>
      </c>
      <c r="AV53" s="34">
        <f>$AB$28/'Fixed data'!$C$7</f>
        <v>-4.6062222222222206E-4</v>
      </c>
      <c r="AW53" s="34">
        <f>$AB$28/'Fixed data'!$C$7</f>
        <v>-4.6062222222222206E-4</v>
      </c>
      <c r="AX53" s="34">
        <f>$AB$28/'Fixed data'!$C$7</f>
        <v>-4.6062222222222206E-4</v>
      </c>
      <c r="AY53" s="34">
        <f>$AB$28/'Fixed data'!$C$7</f>
        <v>-4.6062222222222206E-4</v>
      </c>
      <c r="AZ53" s="34">
        <f>$AB$28/'Fixed data'!$C$7</f>
        <v>-4.6062222222222206E-4</v>
      </c>
      <c r="BA53" s="34">
        <f>$AB$28/'Fixed data'!$C$7</f>
        <v>-4.6062222222222206E-4</v>
      </c>
      <c r="BB53" s="34">
        <f>$AB$28/'Fixed data'!$C$7</f>
        <v>-4.6062222222222206E-4</v>
      </c>
      <c r="BC53" s="34">
        <f>$AB$28/'Fixed data'!$C$7</f>
        <v>-4.6062222222222206E-4</v>
      </c>
      <c r="BD53" s="34">
        <f>$AB$28/'Fixed data'!$C$7</f>
        <v>-4.6062222222222206E-4</v>
      </c>
    </row>
    <row r="54" spans="1:56" ht="16.5" hidden="1" customHeight="1" outlineLevel="1">
      <c r="A54" s="116"/>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-4.6062222222222206E-4</v>
      </c>
      <c r="AE54" s="34">
        <f>$AC$28/'Fixed data'!$C$7</f>
        <v>-4.6062222222222206E-4</v>
      </c>
      <c r="AF54" s="34">
        <f>$AC$28/'Fixed data'!$C$7</f>
        <v>-4.6062222222222206E-4</v>
      </c>
      <c r="AG54" s="34">
        <f>$AC$28/'Fixed data'!$C$7</f>
        <v>-4.6062222222222206E-4</v>
      </c>
      <c r="AH54" s="34">
        <f>$AC$28/'Fixed data'!$C$7</f>
        <v>-4.6062222222222206E-4</v>
      </c>
      <c r="AI54" s="34">
        <f>$AC$28/'Fixed data'!$C$7</f>
        <v>-4.6062222222222206E-4</v>
      </c>
      <c r="AJ54" s="34">
        <f>$AC$28/'Fixed data'!$C$7</f>
        <v>-4.6062222222222206E-4</v>
      </c>
      <c r="AK54" s="34">
        <f>$AC$28/'Fixed data'!$C$7</f>
        <v>-4.6062222222222206E-4</v>
      </c>
      <c r="AL54" s="34">
        <f>$AC$28/'Fixed data'!$C$7</f>
        <v>-4.6062222222222206E-4</v>
      </c>
      <c r="AM54" s="34">
        <f>$AC$28/'Fixed data'!$C$7</f>
        <v>-4.6062222222222206E-4</v>
      </c>
      <c r="AN54" s="34">
        <f>$AC$28/'Fixed data'!$C$7</f>
        <v>-4.6062222222222206E-4</v>
      </c>
      <c r="AO54" s="34">
        <f>$AC$28/'Fixed data'!$C$7</f>
        <v>-4.6062222222222206E-4</v>
      </c>
      <c r="AP54" s="34">
        <f>$AC$28/'Fixed data'!$C$7</f>
        <v>-4.6062222222222206E-4</v>
      </c>
      <c r="AQ54" s="34">
        <f>$AC$28/'Fixed data'!$C$7</f>
        <v>-4.6062222222222206E-4</v>
      </c>
      <c r="AR54" s="34">
        <f>$AC$28/'Fixed data'!$C$7</f>
        <v>-4.6062222222222206E-4</v>
      </c>
      <c r="AS54" s="34">
        <f>$AC$28/'Fixed data'!$C$7</f>
        <v>-4.6062222222222206E-4</v>
      </c>
      <c r="AT54" s="34">
        <f>$AC$28/'Fixed data'!$C$7</f>
        <v>-4.6062222222222206E-4</v>
      </c>
      <c r="AU54" s="34">
        <f>$AC$28/'Fixed data'!$C$7</f>
        <v>-4.6062222222222206E-4</v>
      </c>
      <c r="AV54" s="34">
        <f>$AC$28/'Fixed data'!$C$7</f>
        <v>-4.6062222222222206E-4</v>
      </c>
      <c r="AW54" s="34">
        <f>$AC$28/'Fixed data'!$C$7</f>
        <v>-4.6062222222222206E-4</v>
      </c>
      <c r="AX54" s="34">
        <f>$AC$28/'Fixed data'!$C$7</f>
        <v>-4.6062222222222206E-4</v>
      </c>
      <c r="AY54" s="34">
        <f>$AC$28/'Fixed data'!$C$7</f>
        <v>-4.6062222222222206E-4</v>
      </c>
      <c r="AZ54" s="34">
        <f>$AC$28/'Fixed data'!$C$7</f>
        <v>-4.6062222222222206E-4</v>
      </c>
      <c r="BA54" s="34">
        <f>$AC$28/'Fixed data'!$C$7</f>
        <v>-4.6062222222222206E-4</v>
      </c>
      <c r="BB54" s="34">
        <f>$AC$28/'Fixed data'!$C$7</f>
        <v>-4.6062222222222206E-4</v>
      </c>
      <c r="BC54" s="34">
        <f>$AC$28/'Fixed data'!$C$7</f>
        <v>-4.6062222222222206E-4</v>
      </c>
      <c r="BD54" s="34">
        <f>$AC$28/'Fixed data'!$C$7</f>
        <v>-4.6062222222222206E-4</v>
      </c>
    </row>
    <row r="55" spans="1:56" ht="16.5" hidden="1" customHeight="1" outlineLevel="1">
      <c r="A55" s="116"/>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-4.6062222222222206E-4</v>
      </c>
      <c r="AF55" s="34">
        <f>$AD$28/'Fixed data'!$C$7</f>
        <v>-4.6062222222222206E-4</v>
      </c>
      <c r="AG55" s="34">
        <f>$AD$28/'Fixed data'!$C$7</f>
        <v>-4.6062222222222206E-4</v>
      </c>
      <c r="AH55" s="34">
        <f>$AD$28/'Fixed data'!$C$7</f>
        <v>-4.6062222222222206E-4</v>
      </c>
      <c r="AI55" s="34">
        <f>$AD$28/'Fixed data'!$C$7</f>
        <v>-4.6062222222222206E-4</v>
      </c>
      <c r="AJ55" s="34">
        <f>$AD$28/'Fixed data'!$C$7</f>
        <v>-4.6062222222222206E-4</v>
      </c>
      <c r="AK55" s="34">
        <f>$AD$28/'Fixed data'!$C$7</f>
        <v>-4.6062222222222206E-4</v>
      </c>
      <c r="AL55" s="34">
        <f>$AD$28/'Fixed data'!$C$7</f>
        <v>-4.6062222222222206E-4</v>
      </c>
      <c r="AM55" s="34">
        <f>$AD$28/'Fixed data'!$C$7</f>
        <v>-4.6062222222222206E-4</v>
      </c>
      <c r="AN55" s="34">
        <f>$AD$28/'Fixed data'!$C$7</f>
        <v>-4.6062222222222206E-4</v>
      </c>
      <c r="AO55" s="34">
        <f>$AD$28/'Fixed data'!$C$7</f>
        <v>-4.6062222222222206E-4</v>
      </c>
      <c r="AP55" s="34">
        <f>$AD$28/'Fixed data'!$C$7</f>
        <v>-4.6062222222222206E-4</v>
      </c>
      <c r="AQ55" s="34">
        <f>$AD$28/'Fixed data'!$C$7</f>
        <v>-4.6062222222222206E-4</v>
      </c>
      <c r="AR55" s="34">
        <f>$AD$28/'Fixed data'!$C$7</f>
        <v>-4.6062222222222206E-4</v>
      </c>
      <c r="AS55" s="34">
        <f>$AD$28/'Fixed data'!$C$7</f>
        <v>-4.6062222222222206E-4</v>
      </c>
      <c r="AT55" s="34">
        <f>$AD$28/'Fixed data'!$C$7</f>
        <v>-4.6062222222222206E-4</v>
      </c>
      <c r="AU55" s="34">
        <f>$AD$28/'Fixed data'!$C$7</f>
        <v>-4.6062222222222206E-4</v>
      </c>
      <c r="AV55" s="34">
        <f>$AD$28/'Fixed data'!$C$7</f>
        <v>-4.6062222222222206E-4</v>
      </c>
      <c r="AW55" s="34">
        <f>$AD$28/'Fixed data'!$C$7</f>
        <v>-4.6062222222222206E-4</v>
      </c>
      <c r="AX55" s="34">
        <f>$AD$28/'Fixed data'!$C$7</f>
        <v>-4.6062222222222206E-4</v>
      </c>
      <c r="AY55" s="34">
        <f>$AD$28/'Fixed data'!$C$7</f>
        <v>-4.6062222222222206E-4</v>
      </c>
      <c r="AZ55" s="34">
        <f>$AD$28/'Fixed data'!$C$7</f>
        <v>-4.6062222222222206E-4</v>
      </c>
      <c r="BA55" s="34">
        <f>$AD$28/'Fixed data'!$C$7</f>
        <v>-4.6062222222222206E-4</v>
      </c>
      <c r="BB55" s="34">
        <f>$AD$28/'Fixed data'!$C$7</f>
        <v>-4.6062222222222206E-4</v>
      </c>
      <c r="BC55" s="34">
        <f>$AD$28/'Fixed data'!$C$7</f>
        <v>-4.6062222222222206E-4</v>
      </c>
      <c r="BD55" s="34">
        <f>$AD$28/'Fixed data'!$C$7</f>
        <v>-4.6062222222222206E-4</v>
      </c>
    </row>
    <row r="56" spans="1:56" ht="16.5" hidden="1" customHeight="1" outlineLevel="1">
      <c r="A56" s="116"/>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-4.6062222222222206E-4</v>
      </c>
      <c r="AG56" s="34">
        <f>$AE$28/'Fixed data'!$C$7</f>
        <v>-4.6062222222222206E-4</v>
      </c>
      <c r="AH56" s="34">
        <f>$AE$28/'Fixed data'!$C$7</f>
        <v>-4.6062222222222206E-4</v>
      </c>
      <c r="AI56" s="34">
        <f>$AE$28/'Fixed data'!$C$7</f>
        <v>-4.6062222222222206E-4</v>
      </c>
      <c r="AJ56" s="34">
        <f>$AE$28/'Fixed data'!$C$7</f>
        <v>-4.6062222222222206E-4</v>
      </c>
      <c r="AK56" s="34">
        <f>$AE$28/'Fixed data'!$C$7</f>
        <v>-4.6062222222222206E-4</v>
      </c>
      <c r="AL56" s="34">
        <f>$AE$28/'Fixed data'!$C$7</f>
        <v>-4.6062222222222206E-4</v>
      </c>
      <c r="AM56" s="34">
        <f>$AE$28/'Fixed data'!$C$7</f>
        <v>-4.6062222222222206E-4</v>
      </c>
      <c r="AN56" s="34">
        <f>$AE$28/'Fixed data'!$C$7</f>
        <v>-4.6062222222222206E-4</v>
      </c>
      <c r="AO56" s="34">
        <f>$AE$28/'Fixed data'!$C$7</f>
        <v>-4.6062222222222206E-4</v>
      </c>
      <c r="AP56" s="34">
        <f>$AE$28/'Fixed data'!$C$7</f>
        <v>-4.6062222222222206E-4</v>
      </c>
      <c r="AQ56" s="34">
        <f>$AE$28/'Fixed data'!$C$7</f>
        <v>-4.6062222222222206E-4</v>
      </c>
      <c r="AR56" s="34">
        <f>$AE$28/'Fixed data'!$C$7</f>
        <v>-4.6062222222222206E-4</v>
      </c>
      <c r="AS56" s="34">
        <f>$AE$28/'Fixed data'!$C$7</f>
        <v>-4.6062222222222206E-4</v>
      </c>
      <c r="AT56" s="34">
        <f>$AE$28/'Fixed data'!$C$7</f>
        <v>-4.6062222222222206E-4</v>
      </c>
      <c r="AU56" s="34">
        <f>$AE$28/'Fixed data'!$C$7</f>
        <v>-4.6062222222222206E-4</v>
      </c>
      <c r="AV56" s="34">
        <f>$AE$28/'Fixed data'!$C$7</f>
        <v>-4.6062222222222206E-4</v>
      </c>
      <c r="AW56" s="34">
        <f>$AE$28/'Fixed data'!$C$7</f>
        <v>-4.6062222222222206E-4</v>
      </c>
      <c r="AX56" s="34">
        <f>$AE$28/'Fixed data'!$C$7</f>
        <v>-4.6062222222222206E-4</v>
      </c>
      <c r="AY56" s="34">
        <f>$AE$28/'Fixed data'!$C$7</f>
        <v>-4.6062222222222206E-4</v>
      </c>
      <c r="AZ56" s="34">
        <f>$AE$28/'Fixed data'!$C$7</f>
        <v>-4.6062222222222206E-4</v>
      </c>
      <c r="BA56" s="34">
        <f>$AE$28/'Fixed data'!$C$7</f>
        <v>-4.6062222222222206E-4</v>
      </c>
      <c r="BB56" s="34">
        <f>$AE$28/'Fixed data'!$C$7</f>
        <v>-4.6062222222222206E-4</v>
      </c>
      <c r="BC56" s="34">
        <f>$AE$28/'Fixed data'!$C$7</f>
        <v>-4.6062222222222206E-4</v>
      </c>
      <c r="BD56" s="34">
        <f>$AE$28/'Fixed data'!$C$7</f>
        <v>-4.6062222222222206E-4</v>
      </c>
    </row>
    <row r="57" spans="1:56" ht="16.5" hidden="1" customHeight="1" outlineLevel="1">
      <c r="A57" s="116"/>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-4.6062222222222206E-4</v>
      </c>
      <c r="AH57" s="34">
        <f>$AF$28/'Fixed data'!$C$7</f>
        <v>-4.6062222222222206E-4</v>
      </c>
      <c r="AI57" s="34">
        <f>$AF$28/'Fixed data'!$C$7</f>
        <v>-4.6062222222222206E-4</v>
      </c>
      <c r="AJ57" s="34">
        <f>$AF$28/'Fixed data'!$C$7</f>
        <v>-4.6062222222222206E-4</v>
      </c>
      <c r="AK57" s="34">
        <f>$AF$28/'Fixed data'!$C$7</f>
        <v>-4.6062222222222206E-4</v>
      </c>
      <c r="AL57" s="34">
        <f>$AF$28/'Fixed data'!$C$7</f>
        <v>-4.6062222222222206E-4</v>
      </c>
      <c r="AM57" s="34">
        <f>$AF$28/'Fixed data'!$C$7</f>
        <v>-4.6062222222222206E-4</v>
      </c>
      <c r="AN57" s="34">
        <f>$AF$28/'Fixed data'!$C$7</f>
        <v>-4.6062222222222206E-4</v>
      </c>
      <c r="AO57" s="34">
        <f>$AF$28/'Fixed data'!$C$7</f>
        <v>-4.6062222222222206E-4</v>
      </c>
      <c r="AP57" s="34">
        <f>$AF$28/'Fixed data'!$C$7</f>
        <v>-4.6062222222222206E-4</v>
      </c>
      <c r="AQ57" s="34">
        <f>$AF$28/'Fixed data'!$C$7</f>
        <v>-4.6062222222222206E-4</v>
      </c>
      <c r="AR57" s="34">
        <f>$AF$28/'Fixed data'!$C$7</f>
        <v>-4.6062222222222206E-4</v>
      </c>
      <c r="AS57" s="34">
        <f>$AF$28/'Fixed data'!$C$7</f>
        <v>-4.6062222222222206E-4</v>
      </c>
      <c r="AT57" s="34">
        <f>$AF$28/'Fixed data'!$C$7</f>
        <v>-4.6062222222222206E-4</v>
      </c>
      <c r="AU57" s="34">
        <f>$AF$28/'Fixed data'!$C$7</f>
        <v>-4.6062222222222206E-4</v>
      </c>
      <c r="AV57" s="34">
        <f>$AF$28/'Fixed data'!$C$7</f>
        <v>-4.6062222222222206E-4</v>
      </c>
      <c r="AW57" s="34">
        <f>$AF$28/'Fixed data'!$C$7</f>
        <v>-4.6062222222222206E-4</v>
      </c>
      <c r="AX57" s="34">
        <f>$AF$28/'Fixed data'!$C$7</f>
        <v>-4.6062222222222206E-4</v>
      </c>
      <c r="AY57" s="34">
        <f>$AF$28/'Fixed data'!$C$7</f>
        <v>-4.6062222222222206E-4</v>
      </c>
      <c r="AZ57" s="34">
        <f>$AF$28/'Fixed data'!$C$7</f>
        <v>-4.6062222222222206E-4</v>
      </c>
      <c r="BA57" s="34">
        <f>$AF$28/'Fixed data'!$C$7</f>
        <v>-4.6062222222222206E-4</v>
      </c>
      <c r="BB57" s="34">
        <f>$AF$28/'Fixed data'!$C$7</f>
        <v>-4.6062222222222206E-4</v>
      </c>
      <c r="BC57" s="34">
        <f>$AF$28/'Fixed data'!$C$7</f>
        <v>-4.6062222222222206E-4</v>
      </c>
      <c r="BD57" s="34">
        <f>$AF$28/'Fixed data'!$C$7</f>
        <v>-4.6062222222222206E-4</v>
      </c>
    </row>
    <row r="58" spans="1:56" ht="16.5" hidden="1" customHeight="1" outlineLevel="1">
      <c r="A58" s="116"/>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-4.6062222222222206E-4</v>
      </c>
      <c r="AI58" s="34">
        <f>$AG$28/'Fixed data'!$C$7</f>
        <v>-4.6062222222222206E-4</v>
      </c>
      <c r="AJ58" s="34">
        <f>$AG$28/'Fixed data'!$C$7</f>
        <v>-4.6062222222222206E-4</v>
      </c>
      <c r="AK58" s="34">
        <f>$AG$28/'Fixed data'!$C$7</f>
        <v>-4.6062222222222206E-4</v>
      </c>
      <c r="AL58" s="34">
        <f>$AG$28/'Fixed data'!$C$7</f>
        <v>-4.6062222222222206E-4</v>
      </c>
      <c r="AM58" s="34">
        <f>$AG$28/'Fixed data'!$C$7</f>
        <v>-4.6062222222222206E-4</v>
      </c>
      <c r="AN58" s="34">
        <f>$AG$28/'Fixed data'!$C$7</f>
        <v>-4.6062222222222206E-4</v>
      </c>
      <c r="AO58" s="34">
        <f>$AG$28/'Fixed data'!$C$7</f>
        <v>-4.6062222222222206E-4</v>
      </c>
      <c r="AP58" s="34">
        <f>$AG$28/'Fixed data'!$C$7</f>
        <v>-4.6062222222222206E-4</v>
      </c>
      <c r="AQ58" s="34">
        <f>$AG$28/'Fixed data'!$C$7</f>
        <v>-4.6062222222222206E-4</v>
      </c>
      <c r="AR58" s="34">
        <f>$AG$28/'Fixed data'!$C$7</f>
        <v>-4.6062222222222206E-4</v>
      </c>
      <c r="AS58" s="34">
        <f>$AG$28/'Fixed data'!$C$7</f>
        <v>-4.6062222222222206E-4</v>
      </c>
      <c r="AT58" s="34">
        <f>$AG$28/'Fixed data'!$C$7</f>
        <v>-4.6062222222222206E-4</v>
      </c>
      <c r="AU58" s="34">
        <f>$AG$28/'Fixed data'!$C$7</f>
        <v>-4.6062222222222206E-4</v>
      </c>
      <c r="AV58" s="34">
        <f>$AG$28/'Fixed data'!$C$7</f>
        <v>-4.6062222222222206E-4</v>
      </c>
      <c r="AW58" s="34">
        <f>$AG$28/'Fixed data'!$C$7</f>
        <v>-4.6062222222222206E-4</v>
      </c>
      <c r="AX58" s="34">
        <f>$AG$28/'Fixed data'!$C$7</f>
        <v>-4.6062222222222206E-4</v>
      </c>
      <c r="AY58" s="34">
        <f>$AG$28/'Fixed data'!$C$7</f>
        <v>-4.6062222222222206E-4</v>
      </c>
      <c r="AZ58" s="34">
        <f>$AG$28/'Fixed data'!$C$7</f>
        <v>-4.6062222222222206E-4</v>
      </c>
      <c r="BA58" s="34">
        <f>$AG$28/'Fixed data'!$C$7</f>
        <v>-4.6062222222222206E-4</v>
      </c>
      <c r="BB58" s="34">
        <f>$AG$28/'Fixed data'!$C$7</f>
        <v>-4.6062222222222206E-4</v>
      </c>
      <c r="BC58" s="34">
        <f>$AG$28/'Fixed data'!$C$7</f>
        <v>-4.6062222222222206E-4</v>
      </c>
      <c r="BD58" s="34">
        <f>$AG$28/'Fixed data'!$C$7</f>
        <v>-4.6062222222222206E-4</v>
      </c>
    </row>
    <row r="59" spans="1:56" ht="16.5" hidden="1" customHeight="1" outlineLevel="1">
      <c r="A59" s="116"/>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-4.6062222222222206E-4</v>
      </c>
      <c r="AJ59" s="34">
        <f>$AH$28/'Fixed data'!$C$7</f>
        <v>-4.6062222222222206E-4</v>
      </c>
      <c r="AK59" s="34">
        <f>$AH$28/'Fixed data'!$C$7</f>
        <v>-4.6062222222222206E-4</v>
      </c>
      <c r="AL59" s="34">
        <f>$AH$28/'Fixed data'!$C$7</f>
        <v>-4.6062222222222206E-4</v>
      </c>
      <c r="AM59" s="34">
        <f>$AH$28/'Fixed data'!$C$7</f>
        <v>-4.6062222222222206E-4</v>
      </c>
      <c r="AN59" s="34">
        <f>$AH$28/'Fixed data'!$C$7</f>
        <v>-4.6062222222222206E-4</v>
      </c>
      <c r="AO59" s="34">
        <f>$AH$28/'Fixed data'!$C$7</f>
        <v>-4.6062222222222206E-4</v>
      </c>
      <c r="AP59" s="34">
        <f>$AH$28/'Fixed data'!$C$7</f>
        <v>-4.6062222222222206E-4</v>
      </c>
      <c r="AQ59" s="34">
        <f>$AH$28/'Fixed data'!$C$7</f>
        <v>-4.6062222222222206E-4</v>
      </c>
      <c r="AR59" s="34">
        <f>$AH$28/'Fixed data'!$C$7</f>
        <v>-4.6062222222222206E-4</v>
      </c>
      <c r="AS59" s="34">
        <f>$AH$28/'Fixed data'!$C$7</f>
        <v>-4.6062222222222206E-4</v>
      </c>
      <c r="AT59" s="34">
        <f>$AH$28/'Fixed data'!$C$7</f>
        <v>-4.6062222222222206E-4</v>
      </c>
      <c r="AU59" s="34">
        <f>$AH$28/'Fixed data'!$C$7</f>
        <v>-4.6062222222222206E-4</v>
      </c>
      <c r="AV59" s="34">
        <f>$AH$28/'Fixed data'!$C$7</f>
        <v>-4.6062222222222206E-4</v>
      </c>
      <c r="AW59" s="34">
        <f>$AH$28/'Fixed data'!$C$7</f>
        <v>-4.6062222222222206E-4</v>
      </c>
      <c r="AX59" s="34">
        <f>$AH$28/'Fixed data'!$C$7</f>
        <v>-4.6062222222222206E-4</v>
      </c>
      <c r="AY59" s="34">
        <f>$AH$28/'Fixed data'!$C$7</f>
        <v>-4.6062222222222206E-4</v>
      </c>
      <c r="AZ59" s="34">
        <f>$AH$28/'Fixed data'!$C$7</f>
        <v>-4.6062222222222206E-4</v>
      </c>
      <c r="BA59" s="34">
        <f>$AH$28/'Fixed data'!$C$7</f>
        <v>-4.6062222222222206E-4</v>
      </c>
      <c r="BB59" s="34">
        <f>$AH$28/'Fixed data'!$C$7</f>
        <v>-4.6062222222222206E-4</v>
      </c>
      <c r="BC59" s="34">
        <f>$AH$28/'Fixed data'!$C$7</f>
        <v>-4.6062222222222206E-4</v>
      </c>
      <c r="BD59" s="34">
        <f>$AH$28/'Fixed data'!$C$7</f>
        <v>-4.6062222222222206E-4</v>
      </c>
    </row>
    <row r="60" spans="1:56" ht="16.5" collapsed="1">
      <c r="A60" s="116"/>
      <c r="B60" s="9" t="s">
        <v>7</v>
      </c>
      <c r="C60" s="9" t="s">
        <v>61</v>
      </c>
      <c r="D60" s="9" t="s">
        <v>40</v>
      </c>
      <c r="E60" s="34">
        <f>SUM(E30:E59)</f>
        <v>0</v>
      </c>
      <c r="F60" s="34">
        <f t="shared" ref="F60:BD60" si="5">SUM(F30:F59)</f>
        <v>7.9028069461351286E-3</v>
      </c>
      <c r="G60" s="34">
        <f t="shared" si="5"/>
        <v>-0.31495783939096739</v>
      </c>
      <c r="H60" s="34">
        <f t="shared" si="5"/>
        <v>-0.31542002438321515</v>
      </c>
      <c r="I60" s="34">
        <f t="shared" si="5"/>
        <v>-0.31588128254106668</v>
      </c>
      <c r="J60" s="34">
        <f t="shared" si="5"/>
        <v>-0.31634186509838852</v>
      </c>
      <c r="K60" s="34">
        <f t="shared" si="5"/>
        <v>-0.31680201202826075</v>
      </c>
      <c r="L60" s="34">
        <f t="shared" si="5"/>
        <v>-0.31726175918719485</v>
      </c>
      <c r="M60" s="34">
        <f t="shared" si="5"/>
        <v>-0.31772076068796767</v>
      </c>
      <c r="N60" s="34">
        <f t="shared" si="5"/>
        <v>-0.31818138291018988</v>
      </c>
      <c r="O60" s="34">
        <f t="shared" si="5"/>
        <v>-0.31864200513241209</v>
      </c>
      <c r="P60" s="34">
        <f t="shared" si="5"/>
        <v>-0.31910262735463429</v>
      </c>
      <c r="Q60" s="34">
        <f t="shared" si="5"/>
        <v>-0.3195632495768565</v>
      </c>
      <c r="R60" s="34">
        <f t="shared" si="5"/>
        <v>-0.32002387179907871</v>
      </c>
      <c r="S60" s="34">
        <f t="shared" si="5"/>
        <v>-0.32048449402130091</v>
      </c>
      <c r="T60" s="34">
        <f t="shared" si="5"/>
        <v>-0.32094511624352312</v>
      </c>
      <c r="U60" s="34">
        <f t="shared" si="5"/>
        <v>-0.32140573846574533</v>
      </c>
      <c r="V60" s="34">
        <f t="shared" si="5"/>
        <v>-0.32186636068796753</v>
      </c>
      <c r="W60" s="34">
        <f t="shared" si="5"/>
        <v>-0.32232698291018974</v>
      </c>
      <c r="X60" s="34">
        <f t="shared" si="5"/>
        <v>-0.32278760513241195</v>
      </c>
      <c r="Y60" s="34">
        <f t="shared" si="5"/>
        <v>-0.32324822735463415</v>
      </c>
      <c r="Z60" s="34">
        <f t="shared" si="5"/>
        <v>-0.32370884957685636</v>
      </c>
      <c r="AA60" s="34">
        <f t="shared" si="5"/>
        <v>-0.32416947179907857</v>
      </c>
      <c r="AB60" s="34">
        <f t="shared" si="5"/>
        <v>-0.32463009402130077</v>
      </c>
      <c r="AC60" s="34">
        <f t="shared" si="5"/>
        <v>-0.32509071624352298</v>
      </c>
      <c r="AD60" s="34">
        <f t="shared" si="5"/>
        <v>-0.32555133846574519</v>
      </c>
      <c r="AE60" s="34">
        <f t="shared" si="5"/>
        <v>-0.32601196068796739</v>
      </c>
      <c r="AF60" s="34">
        <f t="shared" si="5"/>
        <v>-0.3264725829101896</v>
      </c>
      <c r="AG60" s="34">
        <f t="shared" si="5"/>
        <v>-0.32693320513241181</v>
      </c>
      <c r="AH60" s="34">
        <f t="shared" si="5"/>
        <v>-0.32739382735463401</v>
      </c>
      <c r="AI60" s="34">
        <f t="shared" si="5"/>
        <v>-0.32785444957685622</v>
      </c>
      <c r="AJ60" s="34">
        <f t="shared" si="5"/>
        <v>-0.32785444957685622</v>
      </c>
      <c r="AK60" s="34">
        <f t="shared" si="5"/>
        <v>-0.32785444957685622</v>
      </c>
      <c r="AL60" s="34">
        <f t="shared" si="5"/>
        <v>-0.32785444957685622</v>
      </c>
      <c r="AM60" s="34">
        <f t="shared" si="5"/>
        <v>-0.32785444957685622</v>
      </c>
      <c r="AN60" s="34">
        <f t="shared" si="5"/>
        <v>-0.32785444957685622</v>
      </c>
      <c r="AO60" s="34">
        <f t="shared" si="5"/>
        <v>-0.32785444957685622</v>
      </c>
      <c r="AP60" s="34">
        <f t="shared" si="5"/>
        <v>-0.32785444957685622</v>
      </c>
      <c r="AQ60" s="34">
        <f t="shared" si="5"/>
        <v>-0.32785444957685622</v>
      </c>
      <c r="AR60" s="34">
        <f t="shared" si="5"/>
        <v>-0.32785444957685622</v>
      </c>
      <c r="AS60" s="34">
        <f t="shared" si="5"/>
        <v>-0.32785444957685622</v>
      </c>
      <c r="AT60" s="34">
        <f t="shared" si="5"/>
        <v>-0.32785444957685622</v>
      </c>
      <c r="AU60" s="34">
        <f t="shared" si="5"/>
        <v>-0.32785444957685622</v>
      </c>
      <c r="AV60" s="34">
        <f t="shared" si="5"/>
        <v>-0.32785444957685622</v>
      </c>
      <c r="AW60" s="34">
        <f t="shared" si="5"/>
        <v>-0.32785444957685622</v>
      </c>
      <c r="AX60" s="34">
        <f t="shared" si="5"/>
        <v>-0.32785444957685622</v>
      </c>
      <c r="AY60" s="34">
        <f t="shared" si="5"/>
        <v>-0.33575725652299138</v>
      </c>
      <c r="AZ60" s="34">
        <f t="shared" si="5"/>
        <v>-1.2896610185889164E-2</v>
      </c>
      <c r="BA60" s="34">
        <f t="shared" si="5"/>
        <v>-1.2434425193641409E-2</v>
      </c>
      <c r="BB60" s="34">
        <f t="shared" si="5"/>
        <v>-1.197316703578989E-2</v>
      </c>
      <c r="BC60" s="34">
        <f t="shared" si="5"/>
        <v>-1.1512584478468021E-2</v>
      </c>
      <c r="BD60" s="34">
        <f t="shared" si="5"/>
        <v>-1.1052437548595768E-2</v>
      </c>
    </row>
    <row r="61" spans="1:56" ht="17.25" hidden="1" customHeight="1" outlineLevel="1">
      <c r="A61" s="116"/>
      <c r="B61" s="9" t="s">
        <v>35</v>
      </c>
      <c r="C61" s="9" t="s">
        <v>62</v>
      </c>
      <c r="D61" s="9" t="s">
        <v>40</v>
      </c>
      <c r="E61" s="34">
        <v>0</v>
      </c>
      <c r="F61" s="34">
        <f>E62</f>
        <v>0.35562631257608079</v>
      </c>
      <c r="G61" s="34">
        <f t="shared" ref="G61:BD61" si="6">F62</f>
        <v>-14.181005579539669</v>
      </c>
      <c r="H61" s="34">
        <f t="shared" si="6"/>
        <v>-13.886846064799849</v>
      </c>
      <c r="I61" s="34">
        <f t="shared" si="6"/>
        <v>-13.592182657519952</v>
      </c>
      <c r="J61" s="34">
        <f t="shared" si="6"/>
        <v>-13.29702759005837</v>
      </c>
      <c r="K61" s="34">
        <f t="shared" si="6"/>
        <v>-13.001392336804233</v>
      </c>
      <c r="L61" s="34">
        <f t="shared" si="6"/>
        <v>-12.705278946928006</v>
      </c>
      <c r="M61" s="34">
        <f t="shared" si="6"/>
        <v>-12.408672255275587</v>
      </c>
      <c r="N61" s="34">
        <f t="shared" si="6"/>
        <v>-12.111679494587619</v>
      </c>
      <c r="O61" s="34">
        <f t="shared" si="6"/>
        <v>-11.81422611167743</v>
      </c>
      <c r="P61" s="34">
        <f t="shared" si="6"/>
        <v>-11.516312106545017</v>
      </c>
      <c r="Q61" s="34">
        <f t="shared" si="6"/>
        <v>-11.217937479190383</v>
      </c>
      <c r="R61" s="34">
        <f t="shared" si="6"/>
        <v>-10.919102229613525</v>
      </c>
      <c r="S61" s="34">
        <f t="shared" si="6"/>
        <v>-10.619806357814447</v>
      </c>
      <c r="T61" s="34">
        <f t="shared" si="6"/>
        <v>-10.320049863793146</v>
      </c>
      <c r="U61" s="34">
        <f t="shared" si="6"/>
        <v>-10.019832747549623</v>
      </c>
      <c r="V61" s="34">
        <f t="shared" si="6"/>
        <v>-9.7191550090838774</v>
      </c>
      <c r="W61" s="34">
        <f t="shared" si="6"/>
        <v>-9.4180166483959091</v>
      </c>
      <c r="X61" s="34">
        <f t="shared" si="6"/>
        <v>-9.1164176654857201</v>
      </c>
      <c r="Y61" s="34">
        <f t="shared" si="6"/>
        <v>-8.8143580603533085</v>
      </c>
      <c r="Z61" s="34">
        <f t="shared" si="6"/>
        <v>-8.5118378329986744</v>
      </c>
      <c r="AA61" s="34">
        <f t="shared" si="6"/>
        <v>-8.2088569834218177</v>
      </c>
      <c r="AB61" s="34">
        <f t="shared" si="6"/>
        <v>-7.9054155116227394</v>
      </c>
      <c r="AC61" s="34">
        <f t="shared" si="6"/>
        <v>-7.6015134176014385</v>
      </c>
      <c r="AD61" s="34">
        <f t="shared" si="6"/>
        <v>-7.2971507013579151</v>
      </c>
      <c r="AE61" s="34">
        <f t="shared" si="6"/>
        <v>-6.9923273628921701</v>
      </c>
      <c r="AF61" s="34">
        <f t="shared" si="6"/>
        <v>-6.6870434022042025</v>
      </c>
      <c r="AG61" s="34">
        <f t="shared" si="6"/>
        <v>-6.3812988192940132</v>
      </c>
      <c r="AH61" s="34">
        <f t="shared" si="6"/>
        <v>-6.0750936141616014</v>
      </c>
      <c r="AI61" s="34">
        <f t="shared" si="6"/>
        <v>-5.7684277868069671</v>
      </c>
      <c r="AJ61" s="34">
        <f t="shared" si="6"/>
        <v>-5.4613013372301111</v>
      </c>
      <c r="AK61" s="34">
        <f t="shared" si="6"/>
        <v>-5.1541748876532552</v>
      </c>
      <c r="AL61" s="34">
        <f t="shared" si="6"/>
        <v>-4.8470484380763992</v>
      </c>
      <c r="AM61" s="34">
        <f t="shared" si="6"/>
        <v>-4.5399219884995432</v>
      </c>
      <c r="AN61" s="34">
        <f t="shared" si="6"/>
        <v>-4.2327955389226872</v>
      </c>
      <c r="AO61" s="34">
        <f t="shared" si="6"/>
        <v>-3.9256690893458308</v>
      </c>
      <c r="AP61" s="34">
        <f t="shared" si="6"/>
        <v>-3.6185426397689744</v>
      </c>
      <c r="AQ61" s="34">
        <f t="shared" si="6"/>
        <v>-3.311416190192118</v>
      </c>
      <c r="AR61" s="34">
        <f t="shared" si="6"/>
        <v>-3.0042897406152616</v>
      </c>
      <c r="AS61" s="34">
        <f t="shared" si="6"/>
        <v>-2.6971632910384051</v>
      </c>
      <c r="AT61" s="34">
        <f t="shared" si="6"/>
        <v>-2.3900368414615487</v>
      </c>
      <c r="AU61" s="34">
        <f t="shared" si="6"/>
        <v>-2.0829103918846923</v>
      </c>
      <c r="AV61" s="34">
        <f t="shared" si="6"/>
        <v>-1.7757839423078361</v>
      </c>
      <c r="AW61" s="34">
        <f t="shared" si="6"/>
        <v>-1.4686574927309799</v>
      </c>
      <c r="AX61" s="34">
        <f t="shared" si="6"/>
        <v>-1.1615310431541237</v>
      </c>
      <c r="AY61" s="34">
        <f t="shared" si="6"/>
        <v>-0.83367659357726742</v>
      </c>
      <c r="AZ61" s="34">
        <f t="shared" si="6"/>
        <v>-0.49791933705427605</v>
      </c>
      <c r="BA61" s="34">
        <f t="shared" si="6"/>
        <v>-0.48502272686838688</v>
      </c>
      <c r="BB61" s="34">
        <f t="shared" si="6"/>
        <v>-0.47258830167474547</v>
      </c>
      <c r="BC61" s="34">
        <f t="shared" si="6"/>
        <v>-0.46061513463895559</v>
      </c>
      <c r="BD61" s="34">
        <f t="shared" si="6"/>
        <v>-0.44910255016048756</v>
      </c>
    </row>
    <row r="62" spans="1:56" ht="16.5" hidden="1" customHeight="1" outlineLevel="1">
      <c r="A62" s="116"/>
      <c r="B62" s="9" t="s">
        <v>34</v>
      </c>
      <c r="C62" s="9" t="s">
        <v>69</v>
      </c>
      <c r="D62" s="9" t="s">
        <v>40</v>
      </c>
      <c r="E62" s="34">
        <f t="shared" ref="E62:BD62" si="7">E28-E60+E61</f>
        <v>0.35562631257608079</v>
      </c>
      <c r="F62" s="34">
        <f t="shared" si="7"/>
        <v>-14.181005579539669</v>
      </c>
      <c r="G62" s="34">
        <f t="shared" si="7"/>
        <v>-13.886846064799849</v>
      </c>
      <c r="H62" s="34">
        <f t="shared" si="7"/>
        <v>-13.592182657519952</v>
      </c>
      <c r="I62" s="34">
        <f t="shared" si="7"/>
        <v>-13.29702759005837</v>
      </c>
      <c r="J62" s="34">
        <f t="shared" si="7"/>
        <v>-13.001392336804233</v>
      </c>
      <c r="K62" s="34">
        <f t="shared" si="7"/>
        <v>-12.705278946928006</v>
      </c>
      <c r="L62" s="34">
        <f t="shared" si="7"/>
        <v>-12.408672255275587</v>
      </c>
      <c r="M62" s="34">
        <f t="shared" si="7"/>
        <v>-12.111679494587619</v>
      </c>
      <c r="N62" s="34">
        <f t="shared" si="7"/>
        <v>-11.81422611167743</v>
      </c>
      <c r="O62" s="34">
        <f t="shared" si="7"/>
        <v>-11.516312106545017</v>
      </c>
      <c r="P62" s="34">
        <f t="shared" si="7"/>
        <v>-11.217937479190383</v>
      </c>
      <c r="Q62" s="34">
        <f t="shared" si="7"/>
        <v>-10.919102229613525</v>
      </c>
      <c r="R62" s="34">
        <f t="shared" si="7"/>
        <v>-10.619806357814447</v>
      </c>
      <c r="S62" s="34">
        <f t="shared" si="7"/>
        <v>-10.320049863793146</v>
      </c>
      <c r="T62" s="34">
        <f t="shared" si="7"/>
        <v>-10.019832747549623</v>
      </c>
      <c r="U62" s="34">
        <f t="shared" si="7"/>
        <v>-9.7191550090838774</v>
      </c>
      <c r="V62" s="34">
        <f t="shared" si="7"/>
        <v>-9.4180166483959091</v>
      </c>
      <c r="W62" s="34">
        <f t="shared" si="7"/>
        <v>-9.1164176654857201</v>
      </c>
      <c r="X62" s="34">
        <f t="shared" si="7"/>
        <v>-8.8143580603533085</v>
      </c>
      <c r="Y62" s="34">
        <f t="shared" si="7"/>
        <v>-8.5118378329986744</v>
      </c>
      <c r="Z62" s="34">
        <f t="shared" si="7"/>
        <v>-8.2088569834218177</v>
      </c>
      <c r="AA62" s="34">
        <f t="shared" si="7"/>
        <v>-7.9054155116227394</v>
      </c>
      <c r="AB62" s="34">
        <f t="shared" si="7"/>
        <v>-7.6015134176014385</v>
      </c>
      <c r="AC62" s="34">
        <f t="shared" si="7"/>
        <v>-7.2971507013579151</v>
      </c>
      <c r="AD62" s="34">
        <f t="shared" si="7"/>
        <v>-6.9923273628921701</v>
      </c>
      <c r="AE62" s="34">
        <f t="shared" si="7"/>
        <v>-6.6870434022042025</v>
      </c>
      <c r="AF62" s="34">
        <f t="shared" si="7"/>
        <v>-6.3812988192940132</v>
      </c>
      <c r="AG62" s="34">
        <f t="shared" si="7"/>
        <v>-6.0750936141616014</v>
      </c>
      <c r="AH62" s="34">
        <f t="shared" si="7"/>
        <v>-5.7684277868069671</v>
      </c>
      <c r="AI62" s="34">
        <f t="shared" si="7"/>
        <v>-5.4613013372301111</v>
      </c>
      <c r="AJ62" s="34">
        <f t="shared" si="7"/>
        <v>-5.1541748876532552</v>
      </c>
      <c r="AK62" s="34">
        <f t="shared" si="7"/>
        <v>-4.8470484380763992</v>
      </c>
      <c r="AL62" s="34">
        <f t="shared" si="7"/>
        <v>-4.5399219884995432</v>
      </c>
      <c r="AM62" s="34">
        <f t="shared" si="7"/>
        <v>-4.2327955389226872</v>
      </c>
      <c r="AN62" s="34">
        <f t="shared" si="7"/>
        <v>-3.9256690893458308</v>
      </c>
      <c r="AO62" s="34">
        <f t="shared" si="7"/>
        <v>-3.6185426397689744</v>
      </c>
      <c r="AP62" s="34">
        <f t="shared" si="7"/>
        <v>-3.311416190192118</v>
      </c>
      <c r="AQ62" s="34">
        <f t="shared" si="7"/>
        <v>-3.0042897406152616</v>
      </c>
      <c r="AR62" s="34">
        <f t="shared" si="7"/>
        <v>-2.6971632910384051</v>
      </c>
      <c r="AS62" s="34">
        <f t="shared" si="7"/>
        <v>-2.3900368414615487</v>
      </c>
      <c r="AT62" s="34">
        <f t="shared" si="7"/>
        <v>-2.0829103918846923</v>
      </c>
      <c r="AU62" s="34">
        <f t="shared" si="7"/>
        <v>-1.7757839423078361</v>
      </c>
      <c r="AV62" s="34">
        <f t="shared" si="7"/>
        <v>-1.4686574927309799</v>
      </c>
      <c r="AW62" s="34">
        <f t="shared" si="7"/>
        <v>-1.1615310431541237</v>
      </c>
      <c r="AX62" s="34">
        <f t="shared" si="7"/>
        <v>-0.83367659357726742</v>
      </c>
      <c r="AY62" s="34">
        <f t="shared" si="7"/>
        <v>-0.49791933705427605</v>
      </c>
      <c r="AZ62" s="34">
        <f t="shared" si="7"/>
        <v>-0.48502272686838688</v>
      </c>
      <c r="BA62" s="34">
        <f t="shared" si="7"/>
        <v>-0.47258830167474547</v>
      </c>
      <c r="BB62" s="34">
        <f t="shared" si="7"/>
        <v>-0.46061513463895559</v>
      </c>
      <c r="BC62" s="34">
        <f t="shared" si="7"/>
        <v>-0.44910255016048756</v>
      </c>
      <c r="BD62" s="34">
        <f t="shared" si="7"/>
        <v>-0.43805011261189181</v>
      </c>
    </row>
    <row r="63" spans="1:56" ht="16.5" collapsed="1">
      <c r="A63" s="116"/>
      <c r="B63" s="9" t="s">
        <v>8</v>
      </c>
      <c r="C63" s="11" t="s">
        <v>68</v>
      </c>
      <c r="D63" s="9" t="s">
        <v>40</v>
      </c>
      <c r="E63" s="34">
        <f>AVERAGE(E61:E62)*'Fixed data'!$C$3</f>
        <v>8.5883754487123508E-3</v>
      </c>
      <c r="F63" s="34">
        <f>AVERAGE(F61:F62)*'Fixed data'!$C$3</f>
        <v>-0.33388290929717063</v>
      </c>
      <c r="G63" s="34">
        <f>AVERAGE(G61:G62)*'Fixed data'!$C$3</f>
        <v>-0.67783861721079941</v>
      </c>
      <c r="H63" s="34">
        <f>AVERAGE(H61:H62)*'Fixed data'!$C$3</f>
        <v>-0.66361854364402328</v>
      </c>
      <c r="I63" s="34">
        <f>AVERAGE(I61:I62)*'Fixed data'!$C$3</f>
        <v>-0.64937442747901652</v>
      </c>
      <c r="J63" s="34">
        <f>AVERAGE(J61:J62)*'Fixed data'!$C$3</f>
        <v>-0.63510684123373196</v>
      </c>
      <c r="K63" s="34">
        <f>AVERAGE(K61:K62)*'Fixed data'!$C$3</f>
        <v>-0.62081611150213367</v>
      </c>
      <c r="L63" s="34">
        <f>AVERAGE(L61:L62)*'Fixed data'!$C$3</f>
        <v>-0.6065019215332168</v>
      </c>
      <c r="M63" s="34">
        <f>AVERAGE(M61:M62)*'Fixed data'!$C$3</f>
        <v>-0.59216649475919647</v>
      </c>
      <c r="N63" s="34">
        <f>AVERAGE(N61:N62)*'Fixed data'!$C$3</f>
        <v>-0.57781062039130093</v>
      </c>
      <c r="O63" s="34">
        <f>AVERAGE(O61:O62)*'Fixed data'!$C$3</f>
        <v>-0.56343249797007211</v>
      </c>
      <c r="P63" s="34">
        <f>AVERAGE(P61:P62)*'Fixed data'!$C$3</f>
        <v>-0.54903212749550989</v>
      </c>
      <c r="Q63" s="34">
        <f>AVERAGE(Q61:Q62)*'Fixed data'!$C$3</f>
        <v>-0.53460950896761439</v>
      </c>
      <c r="R63" s="34">
        <f>AVERAGE(R61:R62)*'Fixed data'!$C$3</f>
        <v>-0.5201646423863856</v>
      </c>
      <c r="S63" s="34">
        <f>AVERAGE(S61:S62)*'Fixed data'!$C$3</f>
        <v>-0.50569752775182342</v>
      </c>
      <c r="T63" s="34">
        <f>AVERAGE(T61:T62)*'Fixed data'!$C$3</f>
        <v>-0.49120816506392789</v>
      </c>
      <c r="U63" s="34">
        <f>AVERAGE(U61:U62)*'Fixed data'!$C$3</f>
        <v>-0.47669655432269903</v>
      </c>
      <c r="V63" s="34">
        <f>AVERAGE(V61:V62)*'Fixed data'!$C$3</f>
        <v>-0.46216269552813688</v>
      </c>
      <c r="W63" s="34">
        <f>AVERAGE(W61:W62)*'Fixed data'!$C$3</f>
        <v>-0.44760658868024139</v>
      </c>
      <c r="X63" s="34">
        <f>AVERAGE(X61:X62)*'Fixed data'!$C$3</f>
        <v>-0.43302823377901251</v>
      </c>
      <c r="Y63" s="34">
        <f>AVERAGE(Y61:Y62)*'Fixed data'!$C$3</f>
        <v>-0.41842763082445039</v>
      </c>
      <c r="Z63" s="34">
        <f>AVERAGE(Z61:Z62)*'Fixed data'!$C$3</f>
        <v>-0.40380477981655488</v>
      </c>
      <c r="AA63" s="34">
        <f>AVERAGE(AA61:AA62)*'Fixed data'!$C$3</f>
        <v>-0.38915968075532603</v>
      </c>
      <c r="AB63" s="34">
        <f>AVERAGE(AB61:AB62)*'Fixed data'!$C$3</f>
        <v>-0.3744923336407639</v>
      </c>
      <c r="AC63" s="34">
        <f>AVERAGE(AC61:AC62)*'Fixed data'!$C$3</f>
        <v>-0.35980273847286837</v>
      </c>
      <c r="AD63" s="34">
        <f>AVERAGE(AD61:AD62)*'Fixed data'!$C$3</f>
        <v>-0.34509089525163955</v>
      </c>
      <c r="AE63" s="34">
        <f>AVERAGE(AE61:AE62)*'Fixed data'!$C$3</f>
        <v>-0.3303568039770774</v>
      </c>
      <c r="AF63" s="34">
        <f>AVERAGE(AF61:AF62)*'Fixed data'!$C$3</f>
        <v>-0.31560046464918196</v>
      </c>
      <c r="AG63" s="34">
        <f>AVERAGE(AG61:AG62)*'Fixed data'!$C$3</f>
        <v>-0.30082187726795312</v>
      </c>
      <c r="AH63" s="34">
        <f>AVERAGE(AH61:AH62)*'Fixed data'!$C$3</f>
        <v>-0.28602104183339094</v>
      </c>
      <c r="AI63" s="34">
        <f>AVERAGE(AI61:AI62)*'Fixed data'!$C$3</f>
        <v>-0.27119795834549543</v>
      </c>
      <c r="AJ63" s="34">
        <f>AVERAGE(AJ61:AJ62)*'Fixed data'!$C$3</f>
        <v>-0.25636375083093332</v>
      </c>
      <c r="AK63" s="34">
        <f>AVERAGE(AK61:AK62)*'Fixed data'!$C$3</f>
        <v>-0.24152954331637116</v>
      </c>
      <c r="AL63" s="34">
        <f>AVERAGE(AL61:AL62)*'Fixed data'!$C$3</f>
        <v>-0.22669533580180903</v>
      </c>
      <c r="AM63" s="34">
        <f>AVERAGE(AM61:AM62)*'Fixed data'!$C$3</f>
        <v>-0.21186112828724687</v>
      </c>
      <c r="AN63" s="34">
        <f>AVERAGE(AN61:AN62)*'Fixed data'!$C$3</f>
        <v>-0.19702692077268474</v>
      </c>
      <c r="AO63" s="34">
        <f>AVERAGE(AO61:AO62)*'Fixed data'!$C$3</f>
        <v>-0.18219271325812256</v>
      </c>
      <c r="AP63" s="34">
        <f>AVERAGE(AP61:AP62)*'Fixed data'!$C$3</f>
        <v>-0.1673585057435604</v>
      </c>
      <c r="AQ63" s="34">
        <f>AVERAGE(AQ61:AQ62)*'Fixed data'!$C$3</f>
        <v>-0.15252429822899821</v>
      </c>
      <c r="AR63" s="34">
        <f>AVERAGE(AR61:AR62)*'Fixed data'!$C$3</f>
        <v>-0.13769009071443608</v>
      </c>
      <c r="AS63" s="34">
        <f>AVERAGE(AS61:AS62)*'Fixed data'!$C$3</f>
        <v>-0.12285588319987388</v>
      </c>
      <c r="AT63" s="34">
        <f>AVERAGE(AT61:AT62)*'Fixed data'!$C$3</f>
        <v>-0.10802167568531174</v>
      </c>
      <c r="AU63" s="34">
        <f>AVERAGE(AU61:AU62)*'Fixed data'!$C$3</f>
        <v>-9.3187468170749577E-2</v>
      </c>
      <c r="AV63" s="34">
        <f>AVERAGE(AV61:AV62)*'Fixed data'!$C$3</f>
        <v>-7.8353260656187404E-2</v>
      </c>
      <c r="AW63" s="34">
        <f>AVERAGE(AW61:AW62)*'Fixed data'!$C$3</f>
        <v>-6.3519053141625259E-2</v>
      </c>
      <c r="AX63" s="34">
        <f>AVERAGE(AX61:AX62)*'Fixed data'!$C$3</f>
        <v>-4.8184264427063098E-2</v>
      </c>
      <c r="AY63" s="34">
        <f>AVERAGE(AY61:AY62)*'Fixed data'!$C$3</f>
        <v>-3.2158041724751778E-2</v>
      </c>
      <c r="AZ63" s="34">
        <f>AVERAGE(AZ61:AZ62)*'Fixed data'!$C$3</f>
        <v>-2.373805084373231E-2</v>
      </c>
      <c r="BA63" s="34">
        <f>AVERAGE(BA61:BA62)*'Fixed data'!$C$3</f>
        <v>-2.3126306339316647E-2</v>
      </c>
      <c r="BB63" s="34">
        <f>AVERAGE(BB61:BB62)*'Fixed data'!$C$3</f>
        <v>-2.2536862986975881E-2</v>
      </c>
      <c r="BC63" s="34">
        <f>AVERAGE(BC61:BC62)*'Fixed data'!$C$3</f>
        <v>-2.1969682087906554E-2</v>
      </c>
      <c r="BD63" s="34">
        <f>AVERAGE(BD61:BD62)*'Fixed data'!$C$3</f>
        <v>-2.1424736805952964E-2</v>
      </c>
    </row>
    <row r="64" spans="1:56" ht="15.75" thickBot="1">
      <c r="A64" s="115"/>
      <c r="B64" s="12" t="s">
        <v>95</v>
      </c>
      <c r="C64" s="12" t="s">
        <v>45</v>
      </c>
      <c r="D64" s="12" t="s">
        <v>40</v>
      </c>
      <c r="E64" s="53">
        <f t="shared" ref="E64:BD64" si="8">E29+E60+E63</f>
        <v>9.7494953592732497E-2</v>
      </c>
      <c r="F64" s="53">
        <f t="shared" si="8"/>
        <v>-3.958162373643439</v>
      </c>
      <c r="G64" s="53">
        <f t="shared" si="8"/>
        <v>-0.99799603776455403</v>
      </c>
      <c r="H64" s="53">
        <f t="shared" si="8"/>
        <v>-0.98422772230306799</v>
      </c>
      <c r="I64" s="53">
        <f t="shared" si="8"/>
        <v>-0.97043726378995421</v>
      </c>
      <c r="J64" s="53">
        <f t="shared" si="8"/>
        <v>-0.95662535929318326</v>
      </c>
      <c r="K64" s="53">
        <f t="shared" si="8"/>
        <v>-0.94279027906840274</v>
      </c>
      <c r="L64" s="53">
        <f t="shared" si="8"/>
        <v>-0.92892744760410573</v>
      </c>
      <c r="M64" s="53">
        <f t="shared" si="8"/>
        <v>-0.91506925544716422</v>
      </c>
      <c r="N64" s="53">
        <f t="shared" si="8"/>
        <v>-0.90117400330149078</v>
      </c>
      <c r="O64" s="53">
        <f t="shared" si="8"/>
        <v>-0.88725650310248416</v>
      </c>
      <c r="P64" s="53">
        <f t="shared" si="8"/>
        <v>-0.87331675485014415</v>
      </c>
      <c r="Q64" s="53">
        <f t="shared" si="8"/>
        <v>-0.85935475854447096</v>
      </c>
      <c r="R64" s="53">
        <f t="shared" si="8"/>
        <v>-0.84537051418546438</v>
      </c>
      <c r="S64" s="53">
        <f t="shared" si="8"/>
        <v>-0.83136402177312441</v>
      </c>
      <c r="T64" s="53">
        <f t="shared" si="8"/>
        <v>-0.81733528130745103</v>
      </c>
      <c r="U64" s="53">
        <f t="shared" si="8"/>
        <v>-0.80328429278844438</v>
      </c>
      <c r="V64" s="53">
        <f t="shared" si="8"/>
        <v>-0.78921105621610443</v>
      </c>
      <c r="W64" s="53">
        <f t="shared" si="8"/>
        <v>-0.77511557159043121</v>
      </c>
      <c r="X64" s="53">
        <f t="shared" si="8"/>
        <v>-0.76099783891142447</v>
      </c>
      <c r="Y64" s="53">
        <f t="shared" si="8"/>
        <v>-0.74685785817908457</v>
      </c>
      <c r="Z64" s="53">
        <f t="shared" si="8"/>
        <v>-0.73269562939341126</v>
      </c>
      <c r="AA64" s="53">
        <f t="shared" si="8"/>
        <v>-0.71851115255440456</v>
      </c>
      <c r="AB64" s="53">
        <f t="shared" si="8"/>
        <v>-0.70430442766206469</v>
      </c>
      <c r="AC64" s="53">
        <f t="shared" si="8"/>
        <v>-0.69007545471639142</v>
      </c>
      <c r="AD64" s="53">
        <f t="shared" si="8"/>
        <v>-0.67582423371738476</v>
      </c>
      <c r="AE64" s="53">
        <f t="shared" si="8"/>
        <v>-0.66155076466504481</v>
      </c>
      <c r="AF64" s="53">
        <f t="shared" si="8"/>
        <v>-0.64725504755937158</v>
      </c>
      <c r="AG64" s="53">
        <f t="shared" si="8"/>
        <v>-0.63293708240036495</v>
      </c>
      <c r="AH64" s="53">
        <f t="shared" si="8"/>
        <v>-0.61859686918802503</v>
      </c>
      <c r="AI64" s="53">
        <f t="shared" si="8"/>
        <v>-0.60423440792235161</v>
      </c>
      <c r="AJ64" s="53">
        <f t="shared" si="8"/>
        <v>-0.58940020040778962</v>
      </c>
      <c r="AK64" s="53">
        <f t="shared" si="8"/>
        <v>-0.57456599289322741</v>
      </c>
      <c r="AL64" s="53">
        <f t="shared" si="8"/>
        <v>-0.5597317853786653</v>
      </c>
      <c r="AM64" s="53">
        <f t="shared" si="8"/>
        <v>-0.54489757786410309</v>
      </c>
      <c r="AN64" s="53">
        <f t="shared" si="8"/>
        <v>-0.53006337034954099</v>
      </c>
      <c r="AO64" s="53">
        <f t="shared" si="8"/>
        <v>-0.51522916283497877</v>
      </c>
      <c r="AP64" s="53">
        <f t="shared" si="8"/>
        <v>-0.50039495532041667</v>
      </c>
      <c r="AQ64" s="53">
        <f t="shared" si="8"/>
        <v>-0.48556074780585445</v>
      </c>
      <c r="AR64" s="53">
        <f t="shared" si="8"/>
        <v>-0.47072654029129235</v>
      </c>
      <c r="AS64" s="53">
        <f t="shared" si="8"/>
        <v>-0.45589233277673014</v>
      </c>
      <c r="AT64" s="53">
        <f t="shared" si="8"/>
        <v>-0.44105812526216798</v>
      </c>
      <c r="AU64" s="53">
        <f t="shared" si="8"/>
        <v>-0.42622391774760582</v>
      </c>
      <c r="AV64" s="53">
        <f t="shared" si="8"/>
        <v>-0.41138971023304366</v>
      </c>
      <c r="AW64" s="53">
        <f t="shared" si="8"/>
        <v>-0.3965555027184815</v>
      </c>
      <c r="AX64" s="53">
        <f t="shared" si="8"/>
        <v>-0.37603871400391931</v>
      </c>
      <c r="AY64" s="53">
        <f t="shared" si="8"/>
        <v>-0.36791529824774316</v>
      </c>
      <c r="AZ64" s="53">
        <f t="shared" si="8"/>
        <v>-3.6634661029621471E-2</v>
      </c>
      <c r="BA64" s="53">
        <f t="shared" si="8"/>
        <v>-3.5560731532958058E-2</v>
      </c>
      <c r="BB64" s="53">
        <f t="shared" si="8"/>
        <v>-3.4510030022765772E-2</v>
      </c>
      <c r="BC64" s="53">
        <f t="shared" si="8"/>
        <v>-3.3482266566374576E-2</v>
      </c>
      <c r="BD64" s="53">
        <f t="shared" si="8"/>
        <v>-3.2477174354548735E-2</v>
      </c>
    </row>
    <row r="65" spans="1:56" ht="12.75" customHeight="1">
      <c r="A65" s="190"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c r="A66" s="191"/>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c r="A67" s="191"/>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c r="A68" s="191"/>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c r="A69" s="191"/>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c r="A70" s="191"/>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c r="A71" s="191"/>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c r="A72" s="191"/>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c r="A73" s="191"/>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c r="A74" s="191"/>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c r="A75" s="191"/>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c r="A76" s="192"/>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c r="A77" s="75"/>
      <c r="B77" s="14" t="s">
        <v>16</v>
      </c>
      <c r="C77" s="14"/>
      <c r="D77" s="14" t="s">
        <v>40</v>
      </c>
      <c r="E77" s="54">
        <f>IF('Fixed data'!$G$19=FALSE,E64+E76,E64)</f>
        <v>9.7494953592732497E-2</v>
      </c>
      <c r="F77" s="54">
        <f>IF('Fixed data'!$G$19=FALSE,F64+F76,F64)</f>
        <v>-3.958162373643439</v>
      </c>
      <c r="G77" s="54">
        <f>IF('Fixed data'!$G$19=FALSE,G64+G76,G64)</f>
        <v>-0.99799603776455403</v>
      </c>
      <c r="H77" s="54">
        <f>IF('Fixed data'!$G$19=FALSE,H64+H76,H64)</f>
        <v>-0.98422772230306799</v>
      </c>
      <c r="I77" s="54">
        <f>IF('Fixed data'!$G$19=FALSE,I64+I76,I64)</f>
        <v>-0.97043726378995421</v>
      </c>
      <c r="J77" s="54">
        <f>IF('Fixed data'!$G$19=FALSE,J64+J76,J64)</f>
        <v>-0.95662535929318326</v>
      </c>
      <c r="K77" s="54">
        <f>IF('Fixed data'!$G$19=FALSE,K64+K76,K64)</f>
        <v>-0.94279027906840274</v>
      </c>
      <c r="L77" s="54">
        <f>IF('Fixed data'!$G$19=FALSE,L64+L76,L64)</f>
        <v>-0.92892744760410573</v>
      </c>
      <c r="M77" s="54">
        <f>IF('Fixed data'!$G$19=FALSE,M64+M76,M64)</f>
        <v>-0.91506925544716422</v>
      </c>
      <c r="N77" s="54">
        <f>IF('Fixed data'!$G$19=FALSE,N64+N76,N64)</f>
        <v>-0.90117400330149078</v>
      </c>
      <c r="O77" s="54">
        <f>IF('Fixed data'!$G$19=FALSE,O64+O76,O64)</f>
        <v>-0.88725650310248416</v>
      </c>
      <c r="P77" s="54">
        <f>IF('Fixed data'!$G$19=FALSE,P64+P76,P64)</f>
        <v>-0.87331675485014415</v>
      </c>
      <c r="Q77" s="54">
        <f>IF('Fixed data'!$G$19=FALSE,Q64+Q76,Q64)</f>
        <v>-0.85935475854447096</v>
      </c>
      <c r="R77" s="54">
        <f>IF('Fixed data'!$G$19=FALSE,R64+R76,R64)</f>
        <v>-0.84537051418546438</v>
      </c>
      <c r="S77" s="54">
        <f>IF('Fixed data'!$G$19=FALSE,S64+S76,S64)</f>
        <v>-0.83136402177312441</v>
      </c>
      <c r="T77" s="54">
        <f>IF('Fixed data'!$G$19=FALSE,T64+T76,T64)</f>
        <v>-0.81733528130745103</v>
      </c>
      <c r="U77" s="54">
        <f>IF('Fixed data'!$G$19=FALSE,U64+U76,U64)</f>
        <v>-0.80328429278844438</v>
      </c>
      <c r="V77" s="54">
        <f>IF('Fixed data'!$G$19=FALSE,V64+V76,V64)</f>
        <v>-0.78921105621610443</v>
      </c>
      <c r="W77" s="54">
        <f>IF('Fixed data'!$G$19=FALSE,W64+W76,W64)</f>
        <v>-0.77511557159043121</v>
      </c>
      <c r="X77" s="54">
        <f>IF('Fixed data'!$G$19=FALSE,X64+X76,X64)</f>
        <v>-0.76099783891142447</v>
      </c>
      <c r="Y77" s="54">
        <f>IF('Fixed data'!$G$19=FALSE,Y64+Y76,Y64)</f>
        <v>-0.74685785817908457</v>
      </c>
      <c r="Z77" s="54">
        <f>IF('Fixed data'!$G$19=FALSE,Z64+Z76,Z64)</f>
        <v>-0.73269562939341126</v>
      </c>
      <c r="AA77" s="54">
        <f>IF('Fixed data'!$G$19=FALSE,AA64+AA76,AA64)</f>
        <v>-0.71851115255440456</v>
      </c>
      <c r="AB77" s="54">
        <f>IF('Fixed data'!$G$19=FALSE,AB64+AB76,AB64)</f>
        <v>-0.70430442766206469</v>
      </c>
      <c r="AC77" s="54">
        <f>IF('Fixed data'!$G$19=FALSE,AC64+AC76,AC64)</f>
        <v>-0.69007545471639142</v>
      </c>
      <c r="AD77" s="54">
        <f>IF('Fixed data'!$G$19=FALSE,AD64+AD76,AD64)</f>
        <v>-0.67582423371738476</v>
      </c>
      <c r="AE77" s="54">
        <f>IF('Fixed data'!$G$19=FALSE,AE64+AE76,AE64)</f>
        <v>-0.66155076466504481</v>
      </c>
      <c r="AF77" s="54">
        <f>IF('Fixed data'!$G$19=FALSE,AF64+AF76,AF64)</f>
        <v>-0.64725504755937158</v>
      </c>
      <c r="AG77" s="54">
        <f>IF('Fixed data'!$G$19=FALSE,AG64+AG76,AG64)</f>
        <v>-0.63293708240036495</v>
      </c>
      <c r="AH77" s="54">
        <f>IF('Fixed data'!$G$19=FALSE,AH64+AH76,AH64)</f>
        <v>-0.61859686918802503</v>
      </c>
      <c r="AI77" s="54">
        <f>IF('Fixed data'!$G$19=FALSE,AI64+AI76,AI64)</f>
        <v>-0.60423440792235161</v>
      </c>
      <c r="AJ77" s="54">
        <f>IF('Fixed data'!$G$19=FALSE,AJ64+AJ76,AJ64)</f>
        <v>-0.58940020040778962</v>
      </c>
      <c r="AK77" s="54">
        <f>IF('Fixed data'!$G$19=FALSE,AK64+AK76,AK64)</f>
        <v>-0.57456599289322741</v>
      </c>
      <c r="AL77" s="54">
        <f>IF('Fixed data'!$G$19=FALSE,AL64+AL76,AL64)</f>
        <v>-0.5597317853786653</v>
      </c>
      <c r="AM77" s="54">
        <f>IF('Fixed data'!$G$19=FALSE,AM64+AM76,AM64)</f>
        <v>-0.54489757786410309</v>
      </c>
      <c r="AN77" s="54">
        <f>IF('Fixed data'!$G$19=FALSE,AN64+AN76,AN64)</f>
        <v>-0.53006337034954099</v>
      </c>
      <c r="AO77" s="54">
        <f>IF('Fixed data'!$G$19=FALSE,AO64+AO76,AO64)</f>
        <v>-0.51522916283497877</v>
      </c>
      <c r="AP77" s="54">
        <f>IF('Fixed data'!$G$19=FALSE,AP64+AP76,AP64)</f>
        <v>-0.50039495532041667</v>
      </c>
      <c r="AQ77" s="54">
        <f>IF('Fixed data'!$G$19=FALSE,AQ64+AQ76,AQ64)</f>
        <v>-0.48556074780585445</v>
      </c>
      <c r="AR77" s="54">
        <f>IF('Fixed data'!$G$19=FALSE,AR64+AR76,AR64)</f>
        <v>-0.47072654029129235</v>
      </c>
      <c r="AS77" s="54">
        <f>IF('Fixed data'!$G$19=FALSE,AS64+AS76,AS64)</f>
        <v>-0.45589233277673014</v>
      </c>
      <c r="AT77" s="54">
        <f>IF('Fixed data'!$G$19=FALSE,AT64+AT76,AT64)</f>
        <v>-0.44105812526216798</v>
      </c>
      <c r="AU77" s="54">
        <f>IF('Fixed data'!$G$19=FALSE,AU64+AU76,AU64)</f>
        <v>-0.42622391774760582</v>
      </c>
      <c r="AV77" s="54">
        <f>IF('Fixed data'!$G$19=FALSE,AV64+AV76,AV64)</f>
        <v>-0.41138971023304366</v>
      </c>
      <c r="AW77" s="54">
        <f>IF('Fixed data'!$G$19=FALSE,AW64+AW76,AW64)</f>
        <v>-0.3965555027184815</v>
      </c>
      <c r="AX77" s="54">
        <f>IF('Fixed data'!$G$19=FALSE,AX64+AX76,AX64)</f>
        <v>-0.37603871400391931</v>
      </c>
      <c r="AY77" s="54">
        <f>IF('Fixed data'!$G$19=FALSE,AY64+AY76,AY64)</f>
        <v>-0.36791529824774316</v>
      </c>
      <c r="AZ77" s="54">
        <f>IF('Fixed data'!$G$19=FALSE,AZ64+AZ76,AZ64)</f>
        <v>-3.6634661029621471E-2</v>
      </c>
      <c r="BA77" s="54">
        <f>IF('Fixed data'!$G$19=FALSE,BA64+BA76,BA64)</f>
        <v>-3.5560731532958058E-2</v>
      </c>
      <c r="BB77" s="54">
        <f>IF('Fixed data'!$G$19=FALSE,BB64+BB76,BB64)</f>
        <v>-3.4510030022765772E-2</v>
      </c>
      <c r="BC77" s="54">
        <f>IF('Fixed data'!$G$19=FALSE,BC64+BC76,BC64)</f>
        <v>-3.3482266566374576E-2</v>
      </c>
      <c r="BD77" s="54">
        <f>IF('Fixed data'!$G$19=FALSE,BD64+BD76,BD64)</f>
        <v>-3.2477174354548735E-2</v>
      </c>
    </row>
    <row r="78" spans="1:56" ht="15.75" outlineLevel="1">
      <c r="A78" s="75"/>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c r="A79" s="75"/>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c r="A80" s="75"/>
      <c r="B80" s="11" t="s">
        <v>17</v>
      </c>
      <c r="C80" s="14"/>
      <c r="D80" s="9" t="s">
        <v>40</v>
      </c>
      <c r="E80" s="55">
        <f>IF('Fixed data'!$G$19=TRUE,(E77-SUM(E70:E71))*E78+SUM(E70:E71)*E79,E77*E78)</f>
        <v>9.419802279491063E-2</v>
      </c>
      <c r="F80" s="55">
        <f t="shared" ref="F80:BD80" si="10">F77*F78</f>
        <v>-3.6949869295838309</v>
      </c>
      <c r="G80" s="55">
        <f t="shared" si="10"/>
        <v>-0.90013524654732768</v>
      </c>
      <c r="H80" s="55">
        <f t="shared" si="10"/>
        <v>-0.85769759888647745</v>
      </c>
      <c r="I80" s="55">
        <f t="shared" si="10"/>
        <v>-0.81708213623074877</v>
      </c>
      <c r="J80" s="55">
        <f t="shared" si="10"/>
        <v>-0.77821534614614007</v>
      </c>
      <c r="K80" s="55">
        <f t="shared" si="10"/>
        <v>-0.74102463716833977</v>
      </c>
      <c r="L80" s="55">
        <f t="shared" si="10"/>
        <v>-0.70543823859702348</v>
      </c>
      <c r="M80" s="55">
        <f t="shared" si="10"/>
        <v>-0.6714146544200742</v>
      </c>
      <c r="N80" s="55">
        <f t="shared" si="10"/>
        <v>-0.63885920536657914</v>
      </c>
      <c r="O80" s="55">
        <f t="shared" si="10"/>
        <v>-0.60772253877844817</v>
      </c>
      <c r="P80" s="55">
        <f t="shared" si="10"/>
        <v>-0.57794644247588711</v>
      </c>
      <c r="Q80" s="55">
        <f t="shared" si="10"/>
        <v>-0.54947500145895478</v>
      </c>
      <c r="R80" s="55">
        <f t="shared" si="10"/>
        <v>-0.52225450970060783</v>
      </c>
      <c r="S80" s="55">
        <f t="shared" si="10"/>
        <v>-0.49623338525856603</v>
      </c>
      <c r="T80" s="55">
        <f t="shared" si="10"/>
        <v>-0.47136208858307582</v>
      </c>
      <c r="U80" s="55">
        <f t="shared" si="10"/>
        <v>-0.44759304390215282</v>
      </c>
      <c r="V80" s="55">
        <f t="shared" si="10"/>
        <v>-0.4248805635702107</v>
      </c>
      <c r="W80" s="55">
        <f t="shared" si="10"/>
        <v>-0.40318077527016366</v>
      </c>
      <c r="X80" s="55">
        <f t="shared" si="10"/>
        <v>-0.38245155196311004</v>
      </c>
      <c r="Y80" s="55">
        <f t="shared" si="10"/>
        <v>-0.36265244448358935</v>
      </c>
      <c r="Z80" s="55">
        <f t="shared" si="10"/>
        <v>-0.34374461668213435</v>
      </c>
      <c r="AA80" s="55">
        <f t="shared" si="10"/>
        <v>-0.32569078302045362</v>
      </c>
      <c r="AB80" s="55">
        <f t="shared" si="10"/>
        <v>-0.30845514852804068</v>
      </c>
      <c r="AC80" s="55">
        <f t="shared" si="10"/>
        <v>-0.29200335103235953</v>
      </c>
      <c r="AD80" s="55">
        <f t="shared" si="10"/>
        <v>-0.27630240557797936</v>
      </c>
      <c r="AE80" s="55">
        <f t="shared" si="10"/>
        <v>-0.26132065095313556</v>
      </c>
      <c r="AF80" s="55">
        <f t="shared" si="10"/>
        <v>-0.24702769824519291</v>
      </c>
      <c r="AG80" s="55">
        <f t="shared" si="10"/>
        <v>-0.23339438134937066</v>
      </c>
      <c r="AH80" s="55">
        <f t="shared" si="10"/>
        <v>-0.22039270935786992</v>
      </c>
      <c r="AI80" s="55">
        <f t="shared" si="10"/>
        <v>-0.24168599583295361</v>
      </c>
      <c r="AJ80" s="55">
        <f t="shared" si="10"/>
        <v>-0.2288859257460942</v>
      </c>
      <c r="AK80" s="55">
        <f t="shared" si="10"/>
        <v>-0.21662645980205517</v>
      </c>
      <c r="AL80" s="55">
        <f t="shared" si="10"/>
        <v>-0.20488696526170189</v>
      </c>
      <c r="AM80" s="55">
        <f t="shared" si="10"/>
        <v>-0.19364755267890527</v>
      </c>
      <c r="AN80" s="55">
        <f t="shared" si="10"/>
        <v>-0.18288905010542278</v>
      </c>
      <c r="AO80" s="55">
        <f t="shared" si="10"/>
        <v>-0.17259297816784397</v>
      </c>
      <c r="AP80" s="55">
        <f t="shared" si="10"/>
        <v>-0.16274152598768576</v>
      </c>
      <c r="AQ80" s="55">
        <f t="shared" si="10"/>
        <v>-0.15331752791666378</v>
      </c>
      <c r="AR80" s="55">
        <f t="shared" si="10"/>
        <v>-0.14430444106008269</v>
      </c>
      <c r="AS80" s="55">
        <f t="shared" si="10"/>
        <v>-0.13568632356217031</v>
      </c>
      <c r="AT80" s="55">
        <f t="shared" si="10"/>
        <v>-0.1274478136280405</v>
      </c>
      <c r="AU80" s="55">
        <f t="shared" si="10"/>
        <v>-0.11957410925779352</v>
      </c>
      <c r="AV80" s="55">
        <f t="shared" si="10"/>
        <v>-0.11205094866906791</v>
      </c>
      <c r="AW80" s="55">
        <f t="shared" si="10"/>
        <v>-0.10486459138513184</v>
      </c>
      <c r="AX80" s="55">
        <f t="shared" si="10"/>
        <v>-9.6542873799403003E-2</v>
      </c>
      <c r="AY80" s="55">
        <f t="shared" si="10"/>
        <v>-9.1706112857531025E-2</v>
      </c>
      <c r="AZ80" s="55">
        <f t="shared" si="10"/>
        <v>-8.8655440423396209E-3</v>
      </c>
      <c r="BA80" s="55">
        <f t="shared" si="10"/>
        <v>-8.3550042639255993E-3</v>
      </c>
      <c r="BB80" s="55">
        <f t="shared" si="10"/>
        <v>-7.8719821719498376E-3</v>
      </c>
      <c r="BC80" s="55">
        <f t="shared" si="10"/>
        <v>-7.4150893700949683E-3</v>
      </c>
      <c r="BD80" s="55">
        <f t="shared" si="10"/>
        <v>-6.9830082023176546E-3</v>
      </c>
    </row>
    <row r="81" spans="1:56">
      <c r="A81" s="75"/>
      <c r="B81" s="15" t="s">
        <v>18</v>
      </c>
      <c r="C81" s="15"/>
      <c r="D81" s="14" t="s">
        <v>40</v>
      </c>
      <c r="E81" s="56">
        <f>+E80</f>
        <v>9.419802279491063E-2</v>
      </c>
      <c r="F81" s="56">
        <f t="shared" ref="F81:BD81" si="11">+E81+F80</f>
        <v>-3.6007889067889201</v>
      </c>
      <c r="G81" s="56">
        <f t="shared" si="11"/>
        <v>-4.5009241533362481</v>
      </c>
      <c r="H81" s="56">
        <f t="shared" si="11"/>
        <v>-5.3586217522227253</v>
      </c>
      <c r="I81" s="56">
        <f t="shared" si="11"/>
        <v>-6.1757038884534738</v>
      </c>
      <c r="J81" s="56">
        <f t="shared" si="11"/>
        <v>-6.9539192345996135</v>
      </c>
      <c r="K81" s="56">
        <f t="shared" si="11"/>
        <v>-7.6949438717679532</v>
      </c>
      <c r="L81" s="56">
        <f t="shared" si="11"/>
        <v>-8.4003821103649763</v>
      </c>
      <c r="M81" s="56">
        <f t="shared" si="11"/>
        <v>-9.0717967647850504</v>
      </c>
      <c r="N81" s="56">
        <f t="shared" si="11"/>
        <v>-9.7106559701516293</v>
      </c>
      <c r="O81" s="56">
        <f t="shared" si="11"/>
        <v>-10.318378508930078</v>
      </c>
      <c r="P81" s="56">
        <f t="shared" si="11"/>
        <v>-10.896324951405965</v>
      </c>
      <c r="Q81" s="56">
        <f t="shared" si="11"/>
        <v>-11.44579995286492</v>
      </c>
      <c r="R81" s="56">
        <f t="shared" si="11"/>
        <v>-11.968054462565528</v>
      </c>
      <c r="S81" s="56">
        <f t="shared" si="11"/>
        <v>-12.464287847824094</v>
      </c>
      <c r="T81" s="56">
        <f t="shared" si="11"/>
        <v>-12.93564993640717</v>
      </c>
      <c r="U81" s="56">
        <f t="shared" si="11"/>
        <v>-13.383242980309323</v>
      </c>
      <c r="V81" s="56">
        <f t="shared" si="11"/>
        <v>-13.808123543879534</v>
      </c>
      <c r="W81" s="56">
        <f t="shared" si="11"/>
        <v>-14.211304319149697</v>
      </c>
      <c r="X81" s="56">
        <f t="shared" si="11"/>
        <v>-14.593755871112807</v>
      </c>
      <c r="Y81" s="56">
        <f t="shared" si="11"/>
        <v>-14.956408315596397</v>
      </c>
      <c r="Z81" s="56">
        <f t="shared" si="11"/>
        <v>-15.300152932278531</v>
      </c>
      <c r="AA81" s="56">
        <f t="shared" si="11"/>
        <v>-15.625843715298984</v>
      </c>
      <c r="AB81" s="56">
        <f t="shared" si="11"/>
        <v>-15.934298863827024</v>
      </c>
      <c r="AC81" s="56">
        <f t="shared" si="11"/>
        <v>-16.226302214859384</v>
      </c>
      <c r="AD81" s="56">
        <f t="shared" si="11"/>
        <v>-16.502604620437364</v>
      </c>
      <c r="AE81" s="56">
        <f t="shared" si="11"/>
        <v>-16.763925271390498</v>
      </c>
      <c r="AF81" s="56">
        <f t="shared" si="11"/>
        <v>-17.010952969635692</v>
      </c>
      <c r="AG81" s="56">
        <f t="shared" si="11"/>
        <v>-17.244347350985063</v>
      </c>
      <c r="AH81" s="56">
        <f t="shared" si="11"/>
        <v>-17.464740060342933</v>
      </c>
      <c r="AI81" s="56">
        <f t="shared" si="11"/>
        <v>-17.706426056175886</v>
      </c>
      <c r="AJ81" s="56">
        <f t="shared" si="11"/>
        <v>-17.935311981921981</v>
      </c>
      <c r="AK81" s="56">
        <f t="shared" si="11"/>
        <v>-18.151938441724035</v>
      </c>
      <c r="AL81" s="56">
        <f t="shared" si="11"/>
        <v>-18.356825406985738</v>
      </c>
      <c r="AM81" s="56">
        <f t="shared" si="11"/>
        <v>-18.550472959664642</v>
      </c>
      <c r="AN81" s="56">
        <f t="shared" si="11"/>
        <v>-18.733362009770065</v>
      </c>
      <c r="AO81" s="56">
        <f t="shared" si="11"/>
        <v>-18.905954987937911</v>
      </c>
      <c r="AP81" s="56">
        <f t="shared" si="11"/>
        <v>-19.068696513925595</v>
      </c>
      <c r="AQ81" s="56">
        <f t="shared" si="11"/>
        <v>-19.222014041842257</v>
      </c>
      <c r="AR81" s="56">
        <f t="shared" si="11"/>
        <v>-19.36631848290234</v>
      </c>
      <c r="AS81" s="56">
        <f t="shared" si="11"/>
        <v>-19.502004806464509</v>
      </c>
      <c r="AT81" s="56">
        <f t="shared" si="11"/>
        <v>-19.62945262009255</v>
      </c>
      <c r="AU81" s="56">
        <f t="shared" si="11"/>
        <v>-19.749026729350344</v>
      </c>
      <c r="AV81" s="56">
        <f t="shared" si="11"/>
        <v>-19.861077678019413</v>
      </c>
      <c r="AW81" s="56">
        <f t="shared" si="11"/>
        <v>-19.965942269404543</v>
      </c>
      <c r="AX81" s="56">
        <f t="shared" si="11"/>
        <v>-20.062485143203947</v>
      </c>
      <c r="AY81" s="56">
        <f t="shared" si="11"/>
        <v>-20.154191256061477</v>
      </c>
      <c r="AZ81" s="56">
        <f t="shared" si="11"/>
        <v>-20.163056800103817</v>
      </c>
      <c r="BA81" s="56">
        <f t="shared" si="11"/>
        <v>-20.171411804367743</v>
      </c>
      <c r="BB81" s="56">
        <f t="shared" si="11"/>
        <v>-20.179283786539692</v>
      </c>
      <c r="BC81" s="56">
        <f t="shared" si="11"/>
        <v>-20.186698875909787</v>
      </c>
      <c r="BD81" s="56">
        <f t="shared" si="11"/>
        <v>-20.193681884112106</v>
      </c>
    </row>
    <row r="82" spans="1:56">
      <c r="A82" s="75"/>
      <c r="B82" s="14"/>
    </row>
    <row r="83" spans="1:56">
      <c r="A83" s="75"/>
    </row>
    <row r="84" spans="1:56">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c r="A86" s="193"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c r="A87" s="193"/>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c r="A88" s="193"/>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c r="A89" s="193"/>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c r="A90" s="193"/>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c r="A91" s="193"/>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c r="A92" s="193"/>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c r="A93" s="193"/>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c r="C94" s="36"/>
    </row>
    <row r="95" spans="1:56" ht="16.5">
      <c r="A95" s="86"/>
      <c r="C95" s="36"/>
    </row>
    <row r="96" spans="1:56" ht="16.5">
      <c r="A96" s="86">
        <v>1</v>
      </c>
      <c r="B96" s="4" t="s">
        <v>335</v>
      </c>
    </row>
    <row r="97" spans="1:3">
      <c r="B97" s="70" t="s">
        <v>155</v>
      </c>
    </row>
    <row r="98" spans="1:3">
      <c r="B98" s="4" t="s">
        <v>319</v>
      </c>
    </row>
    <row r="99" spans="1:3">
      <c r="B99" s="4" t="s">
        <v>337</v>
      </c>
    </row>
    <row r="100" spans="1:3" ht="16.5">
      <c r="A100" s="86">
        <v>2</v>
      </c>
      <c r="B100" s="70" t="s">
        <v>154</v>
      </c>
    </row>
    <row r="105" spans="1:3">
      <c r="C105" s="36"/>
    </row>
    <row r="170" spans="2:2">
      <c r="B170" s="4" t="s">
        <v>198</v>
      </c>
    </row>
    <row r="171" spans="2:2">
      <c r="B171" s="4" t="s">
        <v>197</v>
      </c>
    </row>
    <row r="172" spans="2:2">
      <c r="B172" s="4" t="s">
        <v>320</v>
      </c>
    </row>
    <row r="173" spans="2:2">
      <c r="B173" s="4" t="s">
        <v>158</v>
      </c>
    </row>
    <row r="174" spans="2:2">
      <c r="B174" s="4" t="s">
        <v>159</v>
      </c>
    </row>
    <row r="175" spans="2:2">
      <c r="B175" s="4" t="s">
        <v>160</v>
      </c>
    </row>
    <row r="176" spans="2:2">
      <c r="B176" s="4" t="s">
        <v>161</v>
      </c>
    </row>
    <row r="177" spans="2:2">
      <c r="B177" s="4" t="s">
        <v>162</v>
      </c>
    </row>
    <row r="178" spans="2:2">
      <c r="B178" s="4" t="s">
        <v>163</v>
      </c>
    </row>
    <row r="179" spans="2:2">
      <c r="B179" s="4" t="s">
        <v>164</v>
      </c>
    </row>
    <row r="180" spans="2:2">
      <c r="B180" s="4" t="s">
        <v>165</v>
      </c>
    </row>
    <row r="181" spans="2:2">
      <c r="B181" s="4" t="s">
        <v>166</v>
      </c>
    </row>
    <row r="182" spans="2:2">
      <c r="B182" s="4" t="s">
        <v>199</v>
      </c>
    </row>
    <row r="183" spans="2:2">
      <c r="B183" s="4" t="s">
        <v>167</v>
      </c>
    </row>
    <row r="184" spans="2:2">
      <c r="B184" s="4" t="s">
        <v>168</v>
      </c>
    </row>
    <row r="185" spans="2:2">
      <c r="B185" s="4" t="s">
        <v>169</v>
      </c>
    </row>
    <row r="186" spans="2:2">
      <c r="B186" s="4" t="s">
        <v>170</v>
      </c>
    </row>
    <row r="187" spans="2:2">
      <c r="B187" s="4" t="s">
        <v>171</v>
      </c>
    </row>
    <row r="188" spans="2:2">
      <c r="B188" s="4" t="s">
        <v>172</v>
      </c>
    </row>
    <row r="189" spans="2:2">
      <c r="B189" s="4" t="s">
        <v>173</v>
      </c>
    </row>
    <row r="190" spans="2:2">
      <c r="B190" s="4" t="s">
        <v>174</v>
      </c>
    </row>
    <row r="191" spans="2:2">
      <c r="B191" s="4" t="s">
        <v>175</v>
      </c>
    </row>
    <row r="192" spans="2:2">
      <c r="B192" s="4" t="s">
        <v>200</v>
      </c>
    </row>
    <row r="193" spans="2:2">
      <c r="B193" s="4" t="s">
        <v>201</v>
      </c>
    </row>
    <row r="194" spans="2:2">
      <c r="B194" s="4" t="s">
        <v>176</v>
      </c>
    </row>
    <row r="195" spans="2:2">
      <c r="B195" s="4" t="s">
        <v>177</v>
      </c>
    </row>
    <row r="196" spans="2:2">
      <c r="B196" s="4" t="s">
        <v>178</v>
      </c>
    </row>
    <row r="197" spans="2:2">
      <c r="B197" s="4" t="s">
        <v>179</v>
      </c>
    </row>
    <row r="198" spans="2:2">
      <c r="B198" s="4" t="s">
        <v>180</v>
      </c>
    </row>
    <row r="199" spans="2:2">
      <c r="B199" s="4" t="s">
        <v>181</v>
      </c>
    </row>
    <row r="200" spans="2:2">
      <c r="B200" s="4" t="s">
        <v>182</v>
      </c>
    </row>
    <row r="201" spans="2:2">
      <c r="B201" s="4" t="s">
        <v>183</v>
      </c>
    </row>
    <row r="202" spans="2:2">
      <c r="B202" s="4" t="s">
        <v>184</v>
      </c>
    </row>
    <row r="203" spans="2:2">
      <c r="B203" s="4" t="s">
        <v>185</v>
      </c>
    </row>
    <row r="204" spans="2:2">
      <c r="B204" s="4" t="s">
        <v>186</v>
      </c>
    </row>
    <row r="205" spans="2:2">
      <c r="B205" s="4" t="s">
        <v>187</v>
      </c>
    </row>
    <row r="206" spans="2:2">
      <c r="B206" s="4" t="s">
        <v>188</v>
      </c>
    </row>
    <row r="207" spans="2:2">
      <c r="B207" s="4" t="s">
        <v>189</v>
      </c>
    </row>
    <row r="208" spans="2:2">
      <c r="B208" s="4" t="s">
        <v>190</v>
      </c>
    </row>
    <row r="209" spans="2:2">
      <c r="B209" s="4" t="s">
        <v>191</v>
      </c>
    </row>
    <row r="210" spans="2:2">
      <c r="B210" s="4" t="s">
        <v>192</v>
      </c>
    </row>
    <row r="211" spans="2:2">
      <c r="B211" s="4" t="s">
        <v>193</v>
      </c>
    </row>
    <row r="212" spans="2:2">
      <c r="B212" s="4" t="s">
        <v>194</v>
      </c>
    </row>
    <row r="213" spans="2:2">
      <c r="B213" s="4" t="s">
        <v>195</v>
      </c>
    </row>
    <row r="214" spans="2:2">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schemas.microsoft.com/sharepoint/v3/fields"/>
    <ds:schemaRef ds:uri="efb98dbe-6680-48eb-ac67-85b3a61e7855"/>
    <ds:schemaRef ds:uri="http://purl.org/dc/terms/"/>
    <ds:schemaRef ds:uri="http://schemas.microsoft.com/office/2006/documentManagement/types"/>
    <ds:schemaRef ds:uri="http://purl.org/dc/elements/1.1/"/>
    <ds:schemaRef ds:uri="http://www.w3.org/XML/1998/namespace"/>
    <ds:schemaRef ds:uri="eecedeb9-13b3-4e62-b003-046c92e1668a"/>
    <ds:schemaRef ds:uri="http://schemas.openxmlformats.org/package/2006/metadata/core-propertie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version control</vt:lpstr>
      <vt:lpstr>Guidance</vt:lpstr>
      <vt:lpstr>Option summary</vt:lpstr>
      <vt:lpstr>Fixed data</vt:lpstr>
      <vt:lpstr>Baseline scenario</vt:lpstr>
      <vt:lpstr>Workings baseline</vt:lpstr>
      <vt:lpstr>Option 1</vt:lpstr>
      <vt:lpstr>Workings 1</vt:lpstr>
      <vt:lpstr>Option 1 (i)</vt:lpstr>
      <vt:lpstr>Workings 1 (i)</vt:lpstr>
      <vt:lpstr>Option 2</vt:lpstr>
      <vt:lpstr>Workings 2</vt:lpstr>
      <vt:lpstr>Option 2 (i)</vt:lpstr>
      <vt:lpstr>Workings 2(i)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tberndes</cp:lastModifiedBy>
  <cp:lastPrinted>2013-03-27T15:33:01Z</cp:lastPrinted>
  <dcterms:created xsi:type="dcterms:W3CDTF">2012-02-15T20:11:21Z</dcterms:created>
  <dcterms:modified xsi:type="dcterms:W3CDTF">2013-06-26T12:59:53Z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